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wnload\Git\LGES-OC5-PtoP-Welder\Doc\산출물문서\"/>
    </mc:Choice>
  </mc:AlternateContent>
  <xr:revisionPtr revIDLastSave="0" documentId="13_ncr:1_{70969DFE-E22A-4EDB-8E2F-B025AA5541BC}" xr6:coauthVersionLast="45" xr6:coauthVersionMax="45" xr10:uidLastSave="{00000000-0000-0000-0000-000000000000}"/>
  <bookViews>
    <workbookView xWindow="-110" yWindow="-110" windowWidth="25820" windowHeight="15500" tabRatio="500" xr2:uid="{00000000-000D-0000-FFFF-FFFF00000000}"/>
  </bookViews>
  <sheets>
    <sheet name="SW Version " sheetId="1" r:id="rId1"/>
    <sheet name="Overall" sheetId="2" r:id="rId2"/>
    <sheet name="FlowChart" sheetId="3" r:id="rId3"/>
    <sheet name="Device" sheetId="4" r:id="rId4"/>
    <sheet name="Sequence" sheetId="5" r:id="rId5"/>
    <sheet name="IO List" sheetId="6" r:id="rId6"/>
    <sheet name="Motor List" sheetId="7" r:id="rId7"/>
    <sheet name="Pos Teaching" sheetId="8" r:id="rId8"/>
  </sheets>
  <definedNames>
    <definedName name="_Fill" hidden="1">#REF!</definedName>
    <definedName name="fill" hidden="1">#REF!</definedName>
    <definedName name="GHG" hidden="1">#REF!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메롱" hidden="1">#REF!</definedName>
    <definedName name="소모푸밉" hidden="1">#REF!</definedName>
    <definedName name="소모품" hidden="1">#REF!</definedName>
    <definedName name="소모품비1" hidden="1">#REF!</definedName>
    <definedName name="수선비" hidden="1">#REF!</definedName>
    <definedName name="수선비3" hidden="1">#REF!</definedName>
    <definedName name="ㅈ2ㄷㅈ" hidden="1">#REF!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2" l="1"/>
  <c r="H5" i="2"/>
  <c r="G5" i="2"/>
  <c r="L2" i="6"/>
  <c r="J2" i="6"/>
  <c r="J1" i="6"/>
  <c r="L2" i="8"/>
  <c r="K2" i="8"/>
  <c r="J2" i="8"/>
  <c r="M2" i="8" s="1"/>
  <c r="I8" i="2" s="1"/>
  <c r="Q3" i="7"/>
  <c r="P3" i="7"/>
  <c r="O3" i="7"/>
  <c r="G7" i="2" s="1"/>
  <c r="N4" i="5"/>
  <c r="H9" i="2" s="1"/>
  <c r="M4" i="5"/>
  <c r="O4" i="5" s="1"/>
  <c r="I9" i="2" s="1"/>
  <c r="L4" i="5"/>
  <c r="G9" i="2" s="1"/>
  <c r="N5" i="4"/>
  <c r="M5" i="4"/>
  <c r="L5" i="4"/>
  <c r="O5" i="4" s="1"/>
  <c r="I6" i="2" s="1"/>
  <c r="F3" i="3"/>
  <c r="H2" i="3" s="1"/>
  <c r="F2" i="3"/>
  <c r="H10" i="2" s="1"/>
  <c r="I44" i="2"/>
  <c r="I43" i="2"/>
  <c r="I42" i="2"/>
  <c r="I41" i="2"/>
  <c r="I40" i="2"/>
  <c r="I37" i="2"/>
  <c r="I36" i="2"/>
  <c r="I35" i="2"/>
  <c r="I31" i="2"/>
  <c r="I30" i="2"/>
  <c r="I24" i="2"/>
  <c r="I23" i="2"/>
  <c r="I22" i="2"/>
  <c r="I21" i="2"/>
  <c r="I20" i="2"/>
  <c r="I19" i="2"/>
  <c r="I17" i="2"/>
  <c r="I16" i="2"/>
  <c r="I15" i="2"/>
  <c r="I14" i="2"/>
  <c r="I13" i="2"/>
  <c r="I12" i="2"/>
  <c r="I11" i="2"/>
  <c r="H8" i="2"/>
  <c r="G8" i="2"/>
  <c r="H7" i="2"/>
  <c r="H6" i="2"/>
  <c r="G6" i="2"/>
  <c r="N2" i="2"/>
  <c r="H3" i="2" l="1"/>
  <c r="G10" i="2"/>
  <c r="I10" i="2" s="1"/>
  <c r="R3" i="7"/>
  <c r="I7" i="2" s="1"/>
  <c r="O2" i="2" l="1"/>
  <c r="M2" i="2"/>
  <c r="G3" i="2"/>
</calcChain>
</file>

<file path=xl/sharedStrings.xml><?xml version="1.0" encoding="utf-8"?>
<sst xmlns="http://schemas.openxmlformats.org/spreadsheetml/2006/main" count="628" uniqueCount="379">
  <si>
    <t>SW Version 이력 관리</t>
  </si>
  <si>
    <t>점검일자:</t>
  </si>
  <si>
    <t>총 점검 건수:</t>
  </si>
  <si>
    <t>정상:</t>
  </si>
  <si>
    <t>이상:</t>
  </si>
  <si>
    <t>확인중:</t>
  </si>
  <si>
    <t>점검 일자</t>
  </si>
  <si>
    <t>SW 버전</t>
  </si>
  <si>
    <t>점검 항목</t>
  </si>
  <si>
    <t>점검 내용</t>
  </si>
  <si>
    <t>점검 결과</t>
  </si>
  <si>
    <t>비고</t>
  </si>
  <si>
    <t>2026-06-20</t>
  </si>
  <si>
    <t>V1.0.0.1</t>
  </si>
  <si>
    <t>IO Check</t>
  </si>
  <si>
    <t>Ajin DI/DO 및 PLC BIT/WORD 수신 확인</t>
  </si>
  <si>
    <t>확인중</t>
  </si>
  <si>
    <t>PLC측 요청 후 점검</t>
  </si>
  <si>
    <t>PLC Interface</t>
  </si>
  <si>
    <t>Page/Recipe/Weld 핸드셰이크(M/D 70K)</t>
  </si>
  <si>
    <t>MX Component</t>
  </si>
  <si>
    <t>Scout Field 레시피 전환</t>
  </si>
  <si>
    <t>레시피축 stale 수정 검증</t>
  </si>
  <si>
    <t>정상</t>
  </si>
  <si>
    <t>현장 확인 완료</t>
  </si>
  <si>
    <t>2026-06-19</t>
  </si>
  <si>
    <t>Scout Field 페이지별 로드</t>
  </si>
  <si>
    <t>PageIndex 주입 정정</t>
  </si>
  <si>
    <t>Head Theta Interlock</t>
  </si>
  <si>
    <t>수평/수직 발진 인터락</t>
  </si>
  <si>
    <t>AjinIO.IsConnected</t>
  </si>
  <si>
    <t>연결 판정 반전 정정</t>
  </si>
  <si>
    <t>Scanner Calibration</t>
  </si>
  <si>
    <t>RTC Correction Table 적용</t>
  </si>
  <si>
    <t>Laser Gate 제어</t>
  </si>
  <si>
    <t>Core/Ring Gate ON/OFF 타이밍</t>
  </si>
  <si>
    <t>AutoRun 시퀀스</t>
  </si>
  <si>
    <t>SeqAutoRunPTOP 1사이클</t>
  </si>
  <si>
    <t>Recipe/Page 핸드셰이크 통합</t>
  </si>
  <si>
    <t>PAGE_REQ 단일 게이트로 Page·Recipe 통합 처리(시퀀스 무수정)</t>
  </si>
  <si>
    <t>25edd79</t>
  </si>
  <si>
    <t>2026-06-21</t>
  </si>
  <si>
    <t>Weld_01 Ready Resume (bit15)</t>
  </si>
  <si>
    <t>M70515/M70015 신규. PLC ON→Recipe/Page 확인 팝업+Auto→Manual+Resume. 가접 레시피21~24 재배치</t>
  </si>
  <si>
    <t>현장확정·e61e99f</t>
  </si>
  <si>
    <t>2026-06-22</t>
  </si>
  <si>
    <t>Recipe No 잔재값</t>
  </si>
  <si>
    <t>재폴링 널가드+PC_PAGE_NO 보존+새 Page 정상 처리</t>
  </si>
  <si>
    <t>159eda2</t>
  </si>
  <si>
    <t>Page 핸드셰이크 ACK</t>
  </si>
  <si>
    <t>페이지 ACK 정정 + Auto OFF 시 에코워드 조건부 초기화</t>
  </si>
  <si>
    <t>dd4f087</t>
  </si>
  <si>
    <t>PLC DeviceMap</t>
  </si>
  <si>
    <t>현장 확정 PLC DeviceMap CSV 반영</t>
  </si>
  <si>
    <t>d131ad9</t>
  </si>
  <si>
    <t>운영제어 세부 항목</t>
  </si>
  <si>
    <t>완료</t>
  </si>
  <si>
    <t>전체</t>
  </si>
  <si>
    <t>진행률</t>
  </si>
  <si>
    <t>항목</t>
  </si>
  <si>
    <t>우선 순위</t>
  </si>
  <si>
    <t>완료일정</t>
  </si>
  <si>
    <t>완료일</t>
  </si>
  <si>
    <t>Check</t>
  </si>
  <si>
    <t>PRI/협력사</t>
  </si>
  <si>
    <t>IO</t>
  </si>
  <si>
    <t>IO_List</t>
  </si>
  <si>
    <t>협력사</t>
  </si>
  <si>
    <t>Device</t>
  </si>
  <si>
    <t>Device_List</t>
  </si>
  <si>
    <t>Motor</t>
  </si>
  <si>
    <t>Motor_List</t>
  </si>
  <si>
    <t>Teaching</t>
  </si>
  <si>
    <t>Sequence</t>
  </si>
  <si>
    <t>Flow Chart Main</t>
  </si>
  <si>
    <t>FlowChart</t>
  </si>
  <si>
    <t>Manual (단동)</t>
  </si>
  <si>
    <t>Scanner Jog/Home</t>
  </si>
  <si>
    <t>UBISAM</t>
  </si>
  <si>
    <t>Laser Control(IO Gate)</t>
  </si>
  <si>
    <t>Model Finder</t>
  </si>
  <si>
    <t>Object Teaching</t>
  </si>
  <si>
    <t>Scout Field</t>
  </si>
  <si>
    <t>Power Calibration</t>
  </si>
  <si>
    <t>Recipe 핸드셰이크</t>
  </si>
  <si>
    <t>Page 핸드셰이크</t>
  </si>
  <si>
    <t>Welding List Upload</t>
  </si>
  <si>
    <t>Execute Welding</t>
  </si>
  <si>
    <t>U-Frame 가접(예정)</t>
  </si>
  <si>
    <t>Full (연동)</t>
  </si>
  <si>
    <t>AutoRun 1사이클</t>
  </si>
  <si>
    <t>Dry Run</t>
  </si>
  <si>
    <t>Safety</t>
  </si>
  <si>
    <t>Door Interlock</t>
  </si>
  <si>
    <t>EMO</t>
  </si>
  <si>
    <t>UI</t>
  </si>
  <si>
    <t>Main/AutoRun</t>
  </si>
  <si>
    <t>Teaching(Recipe)</t>
  </si>
  <si>
    <t>Setting</t>
  </si>
  <si>
    <t>PLC/IO Monitor</t>
  </si>
  <si>
    <t>Recipe 전환</t>
  </si>
  <si>
    <t>AutoRun</t>
  </si>
  <si>
    <t>Welding</t>
  </si>
  <si>
    <t>Monitoring</t>
  </si>
  <si>
    <t xml:space="preserve"> </t>
  </si>
  <si>
    <t>불필요</t>
  </si>
  <si>
    <t>Device List</t>
  </si>
  <si>
    <t>No</t>
  </si>
  <si>
    <t>Unit</t>
  </si>
  <si>
    <t>Unit Name</t>
  </si>
  <si>
    <t>Model Name</t>
  </si>
  <si>
    <t>용도</t>
  </si>
  <si>
    <t>통신방식</t>
  </si>
  <si>
    <t>담당</t>
  </si>
  <si>
    <t>Main</t>
  </si>
  <si>
    <t>PLC</t>
  </si>
  <si>
    <t>Mitsubishi Melsec</t>
  </si>
  <si>
    <t>상위 설비 제어/핸드셰이크</t>
  </si>
  <si>
    <t>MX Component(Ethernet)</t>
  </si>
  <si>
    <t>Laser Scanner</t>
  </si>
  <si>
    <t>RTC 기반 스캐너</t>
  </si>
  <si>
    <t>동적 레이저 스캐닝(용접)</t>
  </si>
  <si>
    <t>RTC(PCIe/Ethernet)</t>
  </si>
  <si>
    <t>모델 확인필요</t>
  </si>
  <si>
    <t>Laser</t>
  </si>
  <si>
    <t>TruPulse/TruFiber 계열</t>
  </si>
  <si>
    <t>용접 광원(Core/Ring)</t>
  </si>
  <si>
    <t>IO Gate(DO) 제어</t>
  </si>
  <si>
    <t>Digital IO</t>
  </si>
  <si>
    <t>Ajin(AJINEXTEK)</t>
  </si>
  <si>
    <t>DI/DO 입출력</t>
  </si>
  <si>
    <t>PCI 보드</t>
  </si>
  <si>
    <t>(옵션) OCT</t>
  </si>
  <si>
    <t>Trumpf OCT</t>
  </si>
  <si>
    <t>옵티컬 측정</t>
  </si>
  <si>
    <t>-</t>
  </si>
  <si>
    <t>현재 미사용</t>
  </si>
  <si>
    <t>(옵션) CellTracker</t>
  </si>
  <si>
    <t>셀 추적</t>
  </si>
  <si>
    <t>LIGHT1 (조명 컨트롤러)</t>
  </si>
  <si>
    <t>ELOOM EMINI</t>
  </si>
  <si>
    <t>비전/스카우트 조명 — 실제 조명 컨트롤러(H/W)</t>
  </si>
  <si>
    <t>Serial(RS-232)</t>
  </si>
  <si>
    <t>REMOTE 모드 컨트롤러. Light와 동일 COM 포트 연결 불가</t>
  </si>
  <si>
    <t>Light (수동 명령 I/F)</t>
  </si>
  <si>
    <t>ELOOM EMINI REMOTE Command</t>
  </si>
  <si>
    <t>컨트롤러 REMOTE 시 COMMAND 명령 송신(수동 조작용)</t>
  </si>
  <si>
    <t>Serial(RS-232, 19200-8-N-1)</t>
  </si>
  <si>
    <t>수동 조작 장비 I/F. LIGHT1과 별도 COM 포트(동일 번호 불가)</t>
  </si>
  <si>
    <t>Aurora 기능</t>
  </si>
  <si>
    <t>구분</t>
  </si>
  <si>
    <t>세부 항목</t>
  </si>
  <si>
    <t>상세 내용</t>
  </si>
  <si>
    <t>담당자</t>
  </si>
  <si>
    <t>완료여부</t>
  </si>
  <si>
    <t>수동</t>
  </si>
  <si>
    <t>Scanner</t>
  </si>
  <si>
    <t>Jog / Home</t>
  </si>
  <si>
    <t>스캐너 모션 수동 구동</t>
  </si>
  <si>
    <t>Laser Control</t>
  </si>
  <si>
    <t>IO Gate(Core/Ring) ON/OFF 수동 발진</t>
  </si>
  <si>
    <t>모델 위치 탐색</t>
  </si>
  <si>
    <t>레이어(페이지)별 용접 오브젝트 티칭</t>
  </si>
  <si>
    <t>페이지별 스카우트 필드 선택/저장</t>
  </si>
  <si>
    <t>Calibration</t>
  </si>
  <si>
    <t>RTC Correction Table 보정</t>
  </si>
  <si>
    <t>레이저 파워 보정</t>
  </si>
  <si>
    <t>자동</t>
  </si>
  <si>
    <t>Recipe</t>
  </si>
  <si>
    <t>Recipe 전환=PLC_PAGE_CHANGE_REQ 트리거 + PLC_RECIPE_NO 워드 (구 RECIPE_CHANGE bit 미사용·Scout로 덮어씀)</t>
  </si>
  <si>
    <t>260622: RECIPE_CHANGE bit 폐기</t>
  </si>
  <si>
    <t>Page</t>
  </si>
  <si>
    <t>PLC_PAGE_CHANGE_REQ→PC_PAGE_CHANGE_COMPLETE</t>
  </si>
  <si>
    <t>용접리스트</t>
  </si>
  <si>
    <t>Upload Welding List</t>
  </si>
  <si>
    <t>페이지 레이어 오브젝트→스캐너 리스트 업로드</t>
  </si>
  <si>
    <t>용접</t>
  </si>
  <si>
    <t>Weld 핸드셰이크(음극-)</t>
  </si>
  <si>
    <t>Ready/Busy/Complete</t>
  </si>
  <si>
    <t>Weld 핸드셰이크(양극+)</t>
  </si>
  <si>
    <t>현재 미사용(음극만 사용)</t>
  </si>
  <si>
    <t>Gate ON→Scanner ExecuteList→Gate OFF</t>
  </si>
  <si>
    <t>용접 전/후 Scout (가접)</t>
  </si>
  <si>
    <t>PLC Scout TRIGGER(M70509/M70510)→ScoutImage 실행→완료(M70009/M70010). 가접=Dot/짧은 Line pre-fix</t>
  </si>
  <si>
    <t>변경예정</t>
  </si>
  <si>
    <t>AutoRunPTOP 변경분(시나리오에 용접 전 ScoutImage 추가)</t>
  </si>
  <si>
    <t>SeqAutoRunPTOP</t>
  </si>
  <si>
    <t>메인 자동운전 1사이클</t>
  </si>
  <si>
    <t>추후 변경 예정(용접 전 ScoutImage + 전/후 이미지 저장)</t>
  </si>
  <si>
    <t>모니터링</t>
  </si>
  <si>
    <t>Alarm</t>
  </si>
  <si>
    <t>SeqAlarmMonitor</t>
  </si>
  <si>
    <t>알람 폴링</t>
  </si>
  <si>
    <t>Status</t>
  </si>
  <si>
    <t>SeqStatusMonitor</t>
  </si>
  <si>
    <t>상태 폴링</t>
  </si>
  <si>
    <t>PLCMonitor</t>
  </si>
  <si>
    <t>PLC Bit/Word 폴링</t>
  </si>
  <si>
    <t>Door</t>
  </si>
  <si>
    <t>도어 인터락(PLC)</t>
  </si>
  <si>
    <t>비상정지</t>
  </si>
  <si>
    <t>Main / AutoRun</t>
  </si>
  <si>
    <t>운전 화면(Run/Pause/Stop)</t>
  </si>
  <si>
    <t>PLC Bit/Word, IO Interface</t>
  </si>
  <si>
    <t>Device/Equipment Setting</t>
  </si>
  <si>
    <t>설정 화면</t>
  </si>
  <si>
    <t>CHECK</t>
  </si>
  <si>
    <t>날짜</t>
  </si>
  <si>
    <t>[BIT] PC→PLC (eBitOutput, M70000+)</t>
  </si>
  <si>
    <t>M</t>
  </si>
  <si>
    <t>M70000</t>
  </si>
  <si>
    <t>PC_LIVE_STATUS</t>
  </si>
  <si>
    <t>PC 생존</t>
  </si>
  <si>
    <t>M70001</t>
  </si>
  <si>
    <t>PC_AUTO_STATUS</t>
  </si>
  <si>
    <t>PC 자동상태</t>
  </si>
  <si>
    <t>M70002</t>
  </si>
  <si>
    <t>PC_AUTO_COMPLETE</t>
  </si>
  <si>
    <t>자동 완료</t>
  </si>
  <si>
    <t>M70003</t>
  </si>
  <si>
    <t>PC_MANUAL_COMPLETE</t>
  </si>
  <si>
    <t>수동 완료</t>
  </si>
  <si>
    <t>M70004</t>
  </si>
  <si>
    <t>PC_LIGHT_ALARM_STATUS</t>
  </si>
  <si>
    <t>경알람</t>
  </si>
  <si>
    <t>M70005</t>
  </si>
  <si>
    <t>PC_HEAVY_ALARM_STATUS</t>
  </si>
  <si>
    <t>중알람</t>
  </si>
  <si>
    <t>M70006</t>
  </si>
  <si>
    <t>PC_DOOR_INTERLOCK</t>
  </si>
  <si>
    <t>도어 인터락</t>
  </si>
  <si>
    <t>M70007</t>
  </si>
  <si>
    <t>PC_EMO_STATUS</t>
  </si>
  <si>
    <t>M70008</t>
  </si>
  <si>
    <t>PC_PAGE_CHANGE_COMPLETE</t>
  </si>
  <si>
    <t>페이지 변경 완료</t>
  </si>
  <si>
    <t>M70515</t>
  </si>
  <si>
    <t>PLC_WELD_READY_REQ</t>
  </si>
  <si>
    <t>M70016</t>
  </si>
  <si>
    <t>PC_WELD_TRIGGER_ACK</t>
  </si>
  <si>
    <t>용접 트리거 ACK (구 ReadyACK·260621 rename)</t>
  </si>
  <si>
    <t>M70017</t>
  </si>
  <si>
    <t>PC_WELD_BUSY</t>
  </si>
  <si>
    <t>용접 진행</t>
  </si>
  <si>
    <t>M70018</t>
  </si>
  <si>
    <t>PC_WELD_COMPLETE</t>
  </si>
  <si>
    <t>용접 완료</t>
  </si>
  <si>
    <t>M70020</t>
  </si>
  <si>
    <t>PC_WELD_NG_JUDGE</t>
  </si>
  <si>
    <t>NG 판정</t>
  </si>
  <si>
    <t>M70037</t>
  </si>
  <si>
    <t>PC_RMS_PARAMETER_READ_REQUEST_ACK</t>
  </si>
  <si>
    <t>RMS Param Read ACK</t>
  </si>
  <si>
    <t>[BIT] PLC→PC (eBitInput, M70500+)</t>
  </si>
  <si>
    <t>M70500</t>
  </si>
  <si>
    <t>PLC_LIVE_STATUS</t>
  </si>
  <si>
    <t>PLC 생존</t>
  </si>
  <si>
    <t>M70501</t>
  </si>
  <si>
    <t>PLC_AUTO_STATUS</t>
  </si>
  <si>
    <t>자동 상태</t>
  </si>
  <si>
    <t>M70502</t>
  </si>
  <si>
    <t>PLC_AUTO_REQ</t>
  </si>
  <si>
    <t>자동 요청</t>
  </si>
  <si>
    <t>M70503</t>
  </si>
  <si>
    <t>PLC_MANUAL_REQ</t>
  </si>
  <si>
    <t>수동 요청</t>
  </si>
  <si>
    <t>M70504</t>
  </si>
  <si>
    <t>PLC_LIGHT_ALARM_STATUS</t>
  </si>
  <si>
    <t>M70505</t>
  </si>
  <si>
    <t>PLC_HEAVY_ALARM_STATUS</t>
  </si>
  <si>
    <t>M70506</t>
  </si>
  <si>
    <t>PLC_DOOR_INTERLOCK</t>
  </si>
  <si>
    <t>M70507</t>
  </si>
  <si>
    <t>PLC_EMO_STATUS</t>
  </si>
  <si>
    <t>M70508</t>
  </si>
  <si>
    <t>PLC_PAGE_CHANGE_REQ</t>
  </si>
  <si>
    <t>페이지 변경 요청</t>
  </si>
  <si>
    <t>M70509</t>
  </si>
  <si>
    <t>PLC_SCOUT_ENABLE</t>
  </si>
  <si>
    <t>Scout Enable(상시 ON 시 용접 전/후 Scout 게이팅), 구 Recipe_Change·260622</t>
  </si>
  <si>
    <t>M70516</t>
  </si>
  <si>
    <t>PLC_WELD_TRIGGER_REQ</t>
  </si>
  <si>
    <t>용접 트리거 요청 (구 Ready·260621 rename)</t>
  </si>
  <si>
    <t>M70517</t>
  </si>
  <si>
    <t>PLC_WELD_WAIT</t>
  </si>
  <si>
    <t>용접 대기</t>
  </si>
  <si>
    <t>M70518</t>
  </si>
  <si>
    <t>PLC_WELD_COMPLETE_ACK</t>
  </si>
  <si>
    <t>용접 완료 ACK</t>
  </si>
  <si>
    <t>M70530</t>
  </si>
  <si>
    <t>PLC_ALARM_RESET</t>
  </si>
  <si>
    <t>알람 리셋</t>
  </si>
  <si>
    <t>M70537</t>
  </si>
  <si>
    <t>PLC_RMS_PARAMETER_READ_REQUEST</t>
  </si>
  <si>
    <t>RMS Param Read 요청</t>
  </si>
  <si>
    <t>[WORD] PC→PLC (eWordOutput, D70000+)</t>
  </si>
  <si>
    <t>D</t>
  </si>
  <si>
    <t>D70000</t>
  </si>
  <si>
    <t>PC_ERROR_CODE</t>
  </si>
  <si>
    <t>에러코드</t>
  </si>
  <si>
    <t>D70001</t>
  </si>
  <si>
    <t>PC_PAGE_NO</t>
  </si>
  <si>
    <t>페이지 번호 에코</t>
  </si>
  <si>
    <t>D70002</t>
  </si>
  <si>
    <t>PC_RECIPE_NO</t>
  </si>
  <si>
    <t>레시피 번호 에코</t>
  </si>
  <si>
    <t>D70020</t>
  </si>
  <si>
    <t>PC_CELL_ID_01~10</t>
  </si>
  <si>
    <t>셀 ID(ASCII)</t>
  </si>
  <si>
    <t>D70030</t>
  </si>
  <si>
    <t>PC_LOT_ID_01~08</t>
  </si>
  <si>
    <t>로트 ID(ASCII)</t>
  </si>
  <si>
    <t>[WORD] PLC→PC (eWordInput, D70500+)</t>
  </si>
  <si>
    <t>D70500</t>
  </si>
  <si>
    <t>PLC_ERROR_CODE</t>
  </si>
  <si>
    <t>D70501</t>
  </si>
  <si>
    <t>PLC_PAGE_NO</t>
  </si>
  <si>
    <t>페이지 번호</t>
  </si>
  <si>
    <t>D70502</t>
  </si>
  <si>
    <t>PLC_RECIPE_NO</t>
  </si>
  <si>
    <t>레시피 번호</t>
  </si>
  <si>
    <t>D70503</t>
  </si>
  <si>
    <t>PLC_CURRENT_SLOT_NO</t>
  </si>
  <si>
    <t>현재 슬롯</t>
  </si>
  <si>
    <t>D70510</t>
  </si>
  <si>
    <t>HEAD_THETA_POSITION</t>
  </si>
  <si>
    <t>레이저 헤드 Theta(D70510)</t>
  </si>
  <si>
    <t>D70520</t>
  </si>
  <si>
    <t>PLC_CELL_ID_01~10</t>
  </si>
  <si>
    <t>D70530</t>
  </si>
  <si>
    <t>PLC_LOT_ID_01~08</t>
  </si>
  <si>
    <t>[DO] Ajin 하드웨어 (ePrismaticDOAddress)</t>
  </si>
  <si>
    <t>DO</t>
  </si>
  <si>
    <t>DO9</t>
  </si>
  <si>
    <t>CoreLaser_Control</t>
  </si>
  <si>
    <t>Core 레이저 Gate</t>
  </si>
  <si>
    <t>DO10</t>
  </si>
  <si>
    <t>CoreLaser_ErrorClearing</t>
  </si>
  <si>
    <t>Core 에러 클리어</t>
  </si>
  <si>
    <t>DO13</t>
  </si>
  <si>
    <t>RingLaser_Control</t>
  </si>
  <si>
    <t>Ring 레이저 Gate</t>
  </si>
  <si>
    <t>DO14</t>
  </si>
  <si>
    <t>RingLaser_ErrorClearing</t>
  </si>
  <si>
    <t>Ring 에러 클리어</t>
  </si>
  <si>
    <t>DO17</t>
  </si>
  <si>
    <t>EX_Red_Control</t>
  </si>
  <si>
    <t>가이드 Red</t>
  </si>
  <si>
    <t>UNIT</t>
  </si>
  <si>
    <t>(-)</t>
  </si>
  <si>
    <t>(H)</t>
  </si>
  <si>
    <t>(+)</t>
  </si>
  <si>
    <t>구동</t>
  </si>
  <si>
    <t>CPU</t>
  </si>
  <si>
    <t>Main PC</t>
  </si>
  <si>
    <t>(PLC측 제공 예정)</t>
  </si>
  <si>
    <t>스테이지 구동 PLC 담당 - 축 구성/제원 회신 대기</t>
  </si>
  <si>
    <t>PC는 스캐너/레이저 담당, Head Theta(D70510) 참조</t>
  </si>
  <si>
    <t>INDEX</t>
  </si>
  <si>
    <t>항목(Teaching Item)</t>
  </si>
  <si>
    <t>구분(Type)</t>
  </si>
  <si>
    <t>저장 위치/데이터</t>
  </si>
  <si>
    <t>Recipe Page Teaching</t>
  </si>
  <si>
    <t>Pos</t>
  </si>
  <si>
    <t>레시피 페이지별 용접 오브젝트 티칭</t>
  </si>
  <si>
    <t>페이지별 스카우트 필드 영역</t>
  </si>
  <si>
    <t>Scanner Origin</t>
  </si>
  <si>
    <t>Ready</t>
  </si>
  <si>
    <t>JumpAbs(0,0) 원점</t>
  </si>
  <si>
    <t>(스테이지 위치)</t>
  </si>
  <si>
    <t>PLC측 담당(회신 대기)</t>
  </si>
  <si>
    <t>[추가 BIT 260621] Weld_01 Ready / Resume (가변·가접)</t>
    <phoneticPr fontId="20" type="noConversion"/>
  </si>
  <si>
    <t>IO</t>
    <phoneticPr fontId="20" type="noConversion"/>
  </si>
  <si>
    <t>완료</t>
    <phoneticPr fontId="20" type="noConversion"/>
  </si>
  <si>
    <t>불필요</t>
    <phoneticPr fontId="20" type="noConversion"/>
  </si>
  <si>
    <t>전체</t>
    <phoneticPr fontId="20" type="noConversion"/>
  </si>
  <si>
    <t>진행률</t>
    <phoneticPr fontId="20" type="noConversion"/>
  </si>
  <si>
    <t>Auto (연동)</t>
  </si>
  <si>
    <t>Weld 핸드셰이크(음극)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</si>
</sst>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-* #,##0_-;\-* #,##0_-;_-* \-_-;_-@_-"/>
    <numFmt numFmtId="177" formatCode="yyyy\-mm\-dd"/>
    <numFmt numFmtId="178" formatCode="mm&quot;월 &quot;dd&quot;일&quot;"/>
    <numFmt numFmtId="179" formatCode="000"/>
    <numFmt numFmtId="180" formatCode="yyyy/mm/dd;@"/>
  </numFmts>
  <fonts count="31">
    <font>
      <sz val="11"/>
      <color theme="1"/>
      <name val="맑은 고딕"/>
      <family val="2"/>
      <charset val="129"/>
    </font>
    <font>
      <u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</font>
    <font>
      <b/>
      <sz val="10"/>
      <name val="맑은 고딕"/>
      <family val="2"/>
      <charset val="129"/>
    </font>
    <font>
      <b/>
      <sz val="10"/>
      <color rgb="FF2E4057"/>
      <name val="Arial"/>
      <charset val="1"/>
    </font>
    <font>
      <b/>
      <sz val="10"/>
      <color rgb="FF198754"/>
      <name val="Arial"/>
      <charset val="1"/>
    </font>
    <font>
      <b/>
      <sz val="10"/>
      <color rgb="FFDC3545"/>
      <name val="Arial"/>
      <charset val="1"/>
    </font>
    <font>
      <b/>
      <sz val="10"/>
      <color rgb="FFFFC107"/>
      <name val="Arial"/>
      <charset val="1"/>
    </font>
    <font>
      <sz val="10"/>
      <name val="맑은 고딕"/>
      <family val="2"/>
      <charset val="129"/>
    </font>
    <font>
      <b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11"/>
      <color rgb="FFFF0000"/>
      <name val="LG스마트체2.0 Regular"/>
      <family val="3"/>
      <charset val="129"/>
    </font>
    <font>
      <sz val="10"/>
      <name val="Arial"/>
      <family val="2"/>
      <charset val="1"/>
    </font>
    <font>
      <b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u/>
      <sz val="10"/>
      <color theme="10"/>
      <name val="굴림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4998626667073579"/>
        <bgColor rgb="FF9999FF"/>
      </patternFill>
    </fill>
    <fill>
      <patternFill patternType="solid">
        <fgColor rgb="FFD2ECD5"/>
        <bgColor rgb="FFD8E4BC"/>
      </patternFill>
    </fill>
    <fill>
      <patternFill patternType="solid">
        <fgColor theme="9" tint="0.39988402966399123"/>
        <bgColor rgb="FFB7DEE8"/>
      </patternFill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D2ECD5"/>
      </patternFill>
    </fill>
    <fill>
      <patternFill patternType="solid">
        <fgColor theme="4" tint="0.59999389629810485"/>
        <bgColor rgb="FFC5D9F1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176" fontId="25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09">
    <xf numFmtId="0" fontId="0" fillId="0" borderId="0" xfId="0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4" borderId="0" xfId="0" applyFont="1" applyFill="1" applyAlignment="1"/>
    <xf numFmtId="0" fontId="12" fillId="4" borderId="0" xfId="0" applyFont="1" applyFill="1" applyAlignment="1"/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2" fillId="4" borderId="1" xfId="0" applyFont="1" applyFill="1" applyBorder="1" applyAlignment="1"/>
    <xf numFmtId="0" fontId="16" fillId="4" borderId="1" xfId="0" applyFont="1" applyFill="1" applyBorder="1" applyAlignment="1"/>
    <xf numFmtId="0" fontId="12" fillId="4" borderId="2" xfId="0" applyFont="1" applyFill="1" applyBorder="1" applyAlignment="1"/>
    <xf numFmtId="0" fontId="12" fillId="4" borderId="6" xfId="0" applyFont="1" applyFill="1" applyBorder="1" applyAlignment="1"/>
    <xf numFmtId="0" fontId="0" fillId="0" borderId="1" xfId="0" applyBorder="1" applyAlignment="1">
      <alignment vertical="center"/>
    </xf>
    <xf numFmtId="10" fontId="17" fillId="0" borderId="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14" fillId="0" borderId="1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178" fontId="14" fillId="0" borderId="6" xfId="0" applyNumberFormat="1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20" fillId="4" borderId="0" xfId="0" applyFont="1" applyFill="1" applyAlignment="1"/>
    <xf numFmtId="0" fontId="21" fillId="4" borderId="0" xfId="0" applyFont="1" applyFill="1" applyAlignment="1"/>
    <xf numFmtId="0" fontId="20" fillId="4" borderId="0" xfId="0" applyFont="1" applyFill="1" applyBorder="1" applyAlignment="1"/>
    <xf numFmtId="0" fontId="21" fillId="4" borderId="9" xfId="0" applyFont="1" applyFill="1" applyBorder="1" applyAlignment="1"/>
    <xf numFmtId="0" fontId="20" fillId="4" borderId="9" xfId="0" applyFont="1" applyFill="1" applyBorder="1" applyAlignment="1"/>
    <xf numFmtId="179" fontId="23" fillId="0" borderId="0" xfId="0" applyNumberFormat="1" applyFont="1" applyBorder="1" applyAlignment="1">
      <alignment horizontal="center" vertical="center" shrinkToFit="1"/>
    </xf>
    <xf numFmtId="0" fontId="24" fillId="0" borderId="0" xfId="0" applyFont="1" applyBorder="1" applyAlignment="1">
      <alignment vertical="center"/>
    </xf>
    <xf numFmtId="0" fontId="21" fillId="0" borderId="0" xfId="0" applyFont="1" applyBorder="1" applyAlignment="1"/>
    <xf numFmtId="0" fontId="0" fillId="0" borderId="0" xfId="0" applyBorder="1" applyAlignment="1"/>
    <xf numFmtId="49" fontId="23" fillId="0" borderId="0" xfId="0" applyNumberFormat="1" applyFont="1" applyBorder="1" applyAlignment="1">
      <alignment horizontal="center" vertical="center" shrinkToFit="1"/>
    </xf>
    <xf numFmtId="0" fontId="12" fillId="10" borderId="1" xfId="0" applyFont="1" applyFill="1" applyBorder="1" applyAlignment="1">
      <alignment horizontal="center" vertical="center"/>
    </xf>
    <xf numFmtId="0" fontId="12" fillId="4" borderId="7" xfId="0" applyFont="1" applyFill="1" applyBorder="1" applyAlignment="1"/>
    <xf numFmtId="0" fontId="12" fillId="4" borderId="8" xfId="0" applyFont="1" applyFill="1" applyBorder="1" applyAlignment="1"/>
    <xf numFmtId="0" fontId="22" fillId="0" borderId="0" xfId="0" applyFont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20" fillId="4" borderId="0" xfId="0" applyNumberFormat="1" applyFont="1" applyFill="1" applyAlignment="1">
      <alignment horizontal="center" vertical="center"/>
    </xf>
    <xf numFmtId="180" fontId="21" fillId="0" borderId="0" xfId="0" applyNumberFormat="1" applyFont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20" fillId="0" borderId="0" xfId="0" applyFont="1" applyAlignment="1">
      <alignment horizontal="left" indent="1"/>
    </xf>
    <xf numFmtId="0" fontId="24" fillId="0" borderId="0" xfId="0" applyFont="1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22" fillId="0" borderId="0" xfId="0" applyFont="1" applyBorder="1" applyAlignment="1">
      <alignment horizontal="left" vertical="center" indent="1"/>
    </xf>
    <xf numFmtId="0" fontId="26" fillId="12" borderId="21" xfId="0" applyFont="1" applyFill="1" applyBorder="1" applyAlignment="1">
      <alignment horizontal="center" vertical="center"/>
    </xf>
    <xf numFmtId="179" fontId="27" fillId="12" borderId="19" xfId="0" applyNumberFormat="1" applyFont="1" applyFill="1" applyBorder="1" applyAlignment="1">
      <alignment horizontal="center" vertical="center" shrinkToFit="1"/>
    </xf>
    <xf numFmtId="0" fontId="28" fillId="12" borderId="19" xfId="0" applyFont="1" applyFill="1" applyBorder="1" applyAlignment="1">
      <alignment horizontal="left" vertical="center" indent="1"/>
    </xf>
    <xf numFmtId="0" fontId="28" fillId="12" borderId="19" xfId="0" applyFont="1" applyFill="1" applyBorder="1" applyAlignment="1">
      <alignment horizontal="center" vertical="center"/>
    </xf>
    <xf numFmtId="180" fontId="28" fillId="12" borderId="19" xfId="0" applyNumberFormat="1" applyFont="1" applyFill="1" applyBorder="1" applyAlignment="1">
      <alignment horizontal="center" vertical="center"/>
    </xf>
    <xf numFmtId="0" fontId="28" fillId="12" borderId="20" xfId="0" applyFont="1" applyFill="1" applyBorder="1" applyAlignment="1">
      <alignment vertical="center"/>
    </xf>
    <xf numFmtId="0" fontId="26" fillId="12" borderId="14" xfId="0" applyFont="1" applyFill="1" applyBorder="1" applyAlignment="1">
      <alignment horizontal="center" vertical="center"/>
    </xf>
    <xf numFmtId="179" fontId="27" fillId="12" borderId="10" xfId="0" applyNumberFormat="1" applyFont="1" applyFill="1" applyBorder="1" applyAlignment="1">
      <alignment horizontal="center" vertical="center" shrinkToFit="1"/>
    </xf>
    <xf numFmtId="0" fontId="28" fillId="12" borderId="10" xfId="0" applyFont="1" applyFill="1" applyBorder="1" applyAlignment="1">
      <alignment horizontal="left" vertical="center" indent="1"/>
    </xf>
    <xf numFmtId="0" fontId="28" fillId="12" borderId="10" xfId="0" applyFont="1" applyFill="1" applyBorder="1" applyAlignment="1">
      <alignment horizontal="center" vertical="center"/>
    </xf>
    <xf numFmtId="180" fontId="28" fillId="12" borderId="10" xfId="0" applyNumberFormat="1" applyFont="1" applyFill="1" applyBorder="1" applyAlignment="1">
      <alignment horizontal="center" vertical="center"/>
    </xf>
    <xf numFmtId="0" fontId="28" fillId="12" borderId="15" xfId="0" applyFont="1" applyFill="1" applyBorder="1" applyAlignment="1">
      <alignment vertical="center"/>
    </xf>
    <xf numFmtId="0" fontId="28" fillId="12" borderId="10" xfId="0" applyFont="1" applyFill="1" applyBorder="1" applyAlignment="1">
      <alignment horizontal="left" vertical="center" wrapText="1" indent="1"/>
    </xf>
    <xf numFmtId="0" fontId="26" fillId="12" borderId="25" xfId="0" applyFont="1" applyFill="1" applyBorder="1" applyAlignment="1">
      <alignment horizontal="center" vertical="center"/>
    </xf>
    <xf numFmtId="179" fontId="27" fillId="12" borderId="26" xfId="0" applyNumberFormat="1" applyFont="1" applyFill="1" applyBorder="1" applyAlignment="1">
      <alignment horizontal="center" vertical="center" shrinkToFit="1"/>
    </xf>
    <xf numFmtId="0" fontId="28" fillId="12" borderId="26" xfId="0" applyFont="1" applyFill="1" applyBorder="1" applyAlignment="1">
      <alignment horizontal="left" vertical="center" indent="1"/>
    </xf>
    <xf numFmtId="0" fontId="28" fillId="12" borderId="26" xfId="0" applyFont="1" applyFill="1" applyBorder="1" applyAlignment="1">
      <alignment horizontal="center" vertical="center"/>
    </xf>
    <xf numFmtId="180" fontId="28" fillId="12" borderId="26" xfId="0" applyNumberFormat="1" applyFont="1" applyFill="1" applyBorder="1" applyAlignment="1">
      <alignment horizontal="center" vertical="center"/>
    </xf>
    <xf numFmtId="0" fontId="28" fillId="12" borderId="27" xfId="0" applyFont="1" applyFill="1" applyBorder="1" applyAlignment="1">
      <alignment vertical="center"/>
    </xf>
    <xf numFmtId="0" fontId="28" fillId="12" borderId="20" xfId="0" applyFont="1" applyFill="1" applyBorder="1" applyAlignment="1"/>
    <xf numFmtId="0" fontId="28" fillId="12" borderId="15" xfId="0" applyFont="1" applyFill="1" applyBorder="1" applyAlignment="1"/>
    <xf numFmtId="0" fontId="27" fillId="12" borderId="10" xfId="0" applyFont="1" applyFill="1" applyBorder="1" applyAlignment="1">
      <alignment horizontal="left" vertical="center" indent="1"/>
    </xf>
    <xf numFmtId="0" fontId="28" fillId="12" borderId="27" xfId="0" applyFont="1" applyFill="1" applyBorder="1" applyAlignment="1"/>
    <xf numFmtId="0" fontId="27" fillId="12" borderId="21" xfId="0" applyFont="1" applyFill="1" applyBorder="1" applyAlignment="1">
      <alignment horizontal="center" vertical="center"/>
    </xf>
    <xf numFmtId="0" fontId="27" fillId="12" borderId="19" xfId="0" applyFont="1" applyFill="1" applyBorder="1" applyAlignment="1">
      <alignment horizontal="center" vertical="center"/>
    </xf>
    <xf numFmtId="0" fontId="27" fillId="12" borderId="19" xfId="0" applyFont="1" applyFill="1" applyBorder="1" applyAlignment="1">
      <alignment horizontal="left" vertical="center" indent="1"/>
    </xf>
    <xf numFmtId="180" fontId="27" fillId="12" borderId="19" xfId="0" applyNumberFormat="1" applyFont="1" applyFill="1" applyBorder="1" applyAlignment="1">
      <alignment horizontal="center" vertical="center"/>
    </xf>
    <xf numFmtId="0" fontId="27" fillId="12" borderId="20" xfId="0" applyFont="1" applyFill="1" applyBorder="1" applyAlignment="1">
      <alignment vertical="center"/>
    </xf>
    <xf numFmtId="0" fontId="27" fillId="12" borderId="14" xfId="0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center" vertical="center"/>
    </xf>
    <xf numFmtId="180" fontId="27" fillId="12" borderId="10" xfId="0" applyNumberFormat="1" applyFont="1" applyFill="1" applyBorder="1" applyAlignment="1">
      <alignment horizontal="center" vertical="center"/>
    </xf>
    <xf numFmtId="0" fontId="27" fillId="12" borderId="15" xfId="0" applyFont="1" applyFill="1" applyBorder="1" applyAlignment="1">
      <alignment vertical="center"/>
    </xf>
    <xf numFmtId="0" fontId="27" fillId="12" borderId="16" xfId="0" applyFont="1" applyFill="1" applyBorder="1" applyAlignment="1">
      <alignment horizontal="center" vertical="center"/>
    </xf>
    <xf numFmtId="0" fontId="27" fillId="12" borderId="17" xfId="0" applyFont="1" applyFill="1" applyBorder="1" applyAlignment="1">
      <alignment horizontal="center" vertical="center"/>
    </xf>
    <xf numFmtId="0" fontId="27" fillId="12" borderId="17" xfId="0" applyFont="1" applyFill="1" applyBorder="1" applyAlignment="1">
      <alignment horizontal="left" vertical="center" indent="1"/>
    </xf>
    <xf numFmtId="180" fontId="27" fillId="12" borderId="17" xfId="0" applyNumberFormat="1" applyFont="1" applyFill="1" applyBorder="1" applyAlignment="1">
      <alignment horizontal="center" vertical="center"/>
    </xf>
    <xf numFmtId="0" fontId="27" fillId="12" borderId="18" xfId="0" applyFont="1" applyFill="1" applyBorder="1" applyAlignment="1">
      <alignment vertical="center"/>
    </xf>
    <xf numFmtId="0" fontId="26" fillId="13" borderId="21" xfId="0" applyFont="1" applyFill="1" applyBorder="1" applyAlignment="1">
      <alignment horizontal="center" vertical="center"/>
    </xf>
    <xf numFmtId="179" fontId="27" fillId="13" borderId="19" xfId="0" applyNumberFormat="1" applyFont="1" applyFill="1" applyBorder="1" applyAlignment="1">
      <alignment horizontal="center" vertical="center" shrinkToFit="1"/>
    </xf>
    <xf numFmtId="0" fontId="28" fillId="13" borderId="19" xfId="0" applyFont="1" applyFill="1" applyBorder="1" applyAlignment="1">
      <alignment horizontal="left" vertical="center" indent="1"/>
    </xf>
    <xf numFmtId="0" fontId="28" fillId="13" borderId="19" xfId="0" applyFont="1" applyFill="1" applyBorder="1" applyAlignment="1">
      <alignment horizontal="center" vertical="center"/>
    </xf>
    <xf numFmtId="180" fontId="28" fillId="13" borderId="19" xfId="0" applyNumberFormat="1" applyFont="1" applyFill="1" applyBorder="1" applyAlignment="1">
      <alignment horizontal="center" vertical="center"/>
    </xf>
    <xf numFmtId="0" fontId="28" fillId="13" borderId="20" xfId="0" applyFont="1" applyFill="1" applyBorder="1" applyAlignment="1">
      <alignment vertical="center"/>
    </xf>
    <xf numFmtId="0" fontId="26" fillId="13" borderId="14" xfId="0" applyFont="1" applyFill="1" applyBorder="1" applyAlignment="1">
      <alignment horizontal="center" vertical="center"/>
    </xf>
    <xf numFmtId="179" fontId="27" fillId="13" borderId="10" xfId="0" applyNumberFormat="1" applyFont="1" applyFill="1" applyBorder="1" applyAlignment="1">
      <alignment horizontal="center" vertical="center" shrinkToFit="1"/>
    </xf>
    <xf numFmtId="0" fontId="28" fillId="13" borderId="10" xfId="0" applyFont="1" applyFill="1" applyBorder="1" applyAlignment="1">
      <alignment horizontal="left" vertical="center" indent="1"/>
    </xf>
    <xf numFmtId="0" fontId="28" fillId="13" borderId="10" xfId="0" applyFont="1" applyFill="1" applyBorder="1" applyAlignment="1">
      <alignment horizontal="center" vertical="center"/>
    </xf>
    <xf numFmtId="180" fontId="28" fillId="13" borderId="10" xfId="0" applyNumberFormat="1" applyFont="1" applyFill="1" applyBorder="1" applyAlignment="1">
      <alignment horizontal="center" vertical="center"/>
    </xf>
    <xf numFmtId="0" fontId="28" fillId="13" borderId="15" xfId="0" applyFont="1" applyFill="1" applyBorder="1" applyAlignment="1">
      <alignment vertical="center"/>
    </xf>
    <xf numFmtId="0" fontId="28" fillId="13" borderId="15" xfId="0" applyFont="1" applyFill="1" applyBorder="1" applyAlignment="1"/>
    <xf numFmtId="0" fontId="26" fillId="13" borderId="25" xfId="0" applyFont="1" applyFill="1" applyBorder="1" applyAlignment="1">
      <alignment horizontal="center" vertical="center"/>
    </xf>
    <xf numFmtId="179" fontId="27" fillId="13" borderId="26" xfId="0" applyNumberFormat="1" applyFont="1" applyFill="1" applyBorder="1" applyAlignment="1">
      <alignment horizontal="center" vertical="center" shrinkToFit="1"/>
    </xf>
    <xf numFmtId="0" fontId="28" fillId="13" borderId="26" xfId="0" applyFont="1" applyFill="1" applyBorder="1" applyAlignment="1">
      <alignment horizontal="left" vertical="center" indent="1"/>
    </xf>
    <xf numFmtId="0" fontId="28" fillId="13" borderId="26" xfId="0" applyFont="1" applyFill="1" applyBorder="1" applyAlignment="1">
      <alignment horizontal="center" vertical="center"/>
    </xf>
    <xf numFmtId="180" fontId="28" fillId="13" borderId="26" xfId="0" applyNumberFormat="1" applyFont="1" applyFill="1" applyBorder="1" applyAlignment="1">
      <alignment horizontal="center" vertical="center"/>
    </xf>
    <xf numFmtId="0" fontId="28" fillId="13" borderId="27" xfId="0" applyFont="1" applyFill="1" applyBorder="1" applyAlignment="1"/>
    <xf numFmtId="0" fontId="28" fillId="13" borderId="20" xfId="0" applyFont="1" applyFill="1" applyBorder="1" applyAlignment="1"/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8" fillId="11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9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2" fillId="4" borderId="1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27" fillId="12" borderId="22" xfId="0" applyFont="1" applyFill="1" applyBorder="1" applyAlignment="1">
      <alignment horizontal="center" vertical="center"/>
    </xf>
    <xf numFmtId="0" fontId="27" fillId="12" borderId="23" xfId="0" applyFont="1" applyFill="1" applyBorder="1" applyAlignment="1">
      <alignment horizontal="center" vertical="center"/>
    </xf>
    <xf numFmtId="0" fontId="27" fillId="12" borderId="24" xfId="0" applyFont="1" applyFill="1" applyBorder="1" applyAlignment="1">
      <alignment horizontal="center" vertical="center"/>
    </xf>
    <xf numFmtId="180" fontId="29" fillId="0" borderId="11" xfId="0" applyNumberFormat="1" applyFont="1" applyFill="1" applyBorder="1" applyAlignment="1">
      <alignment horizontal="center" vertical="center"/>
    </xf>
    <xf numFmtId="180" fontId="29" fillId="0" borderId="12" xfId="0" applyNumberFormat="1" applyFont="1" applyFill="1" applyBorder="1" applyAlignment="1">
      <alignment horizontal="center" vertical="center"/>
    </xf>
    <xf numFmtId="180" fontId="29" fillId="0" borderId="31" xfId="0" applyNumberFormat="1" applyFont="1" applyFill="1" applyBorder="1" applyAlignment="1">
      <alignment horizontal="center" vertical="center"/>
    </xf>
    <xf numFmtId="180" fontId="29" fillId="0" borderId="32" xfId="0" applyNumberFormat="1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center" vertical="center"/>
    </xf>
    <xf numFmtId="0" fontId="26" fillId="12" borderId="28" xfId="0" applyFont="1" applyFill="1" applyBorder="1" applyAlignment="1">
      <alignment horizontal="center" vertical="center"/>
    </xf>
    <xf numFmtId="0" fontId="26" fillId="12" borderId="29" xfId="0" applyFont="1" applyFill="1" applyBorder="1" applyAlignment="1">
      <alignment horizontal="center" vertical="center"/>
    </xf>
    <xf numFmtId="0" fontId="26" fillId="12" borderId="30" xfId="0" applyFont="1" applyFill="1" applyBorder="1" applyAlignment="1">
      <alignment horizontal="center" vertical="center"/>
    </xf>
    <xf numFmtId="0" fontId="26" fillId="13" borderId="22" xfId="0" applyFont="1" applyFill="1" applyBorder="1" applyAlignment="1">
      <alignment horizontal="center" vertical="center"/>
    </xf>
    <xf numFmtId="0" fontId="26" fillId="13" borderId="23" xfId="0" applyFont="1" applyFill="1" applyBorder="1" applyAlignment="1">
      <alignment horizontal="center" vertical="center"/>
    </xf>
    <xf numFmtId="0" fontId="26" fillId="13" borderId="24" xfId="0" applyFont="1" applyFill="1" applyBorder="1" applyAlignment="1">
      <alignment horizontal="center" vertical="center"/>
    </xf>
    <xf numFmtId="0" fontId="26" fillId="12" borderId="22" xfId="0" applyFont="1" applyFill="1" applyBorder="1" applyAlignment="1">
      <alignment horizontal="center" vertical="center"/>
    </xf>
    <xf numFmtId="0" fontId="26" fillId="12" borderId="23" xfId="0" applyFont="1" applyFill="1" applyBorder="1" applyAlignment="1">
      <alignment horizontal="center" vertical="center"/>
    </xf>
    <xf numFmtId="0" fontId="26" fillId="12" borderId="24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/>
    </xf>
    <xf numFmtId="0" fontId="28" fillId="6" borderId="1" xfId="0" applyFont="1" applyFill="1" applyBorder="1" applyAlignment="1">
      <alignment horizontal="center"/>
    </xf>
    <xf numFmtId="0" fontId="28" fillId="4" borderId="1" xfId="0" applyFont="1" applyFill="1" applyBorder="1" applyAlignment="1"/>
    <xf numFmtId="10" fontId="28" fillId="4" borderId="1" xfId="0" applyNumberFormat="1" applyFont="1" applyFill="1" applyBorder="1" applyAlignment="1"/>
    <xf numFmtId="0" fontId="28" fillId="4" borderId="1" xfId="0" applyFont="1" applyFill="1" applyBorder="1" applyAlignment="1">
      <alignment horizontal="center" vertical="center"/>
    </xf>
    <xf numFmtId="0" fontId="28" fillId="4" borderId="3" xfId="0" applyFont="1" applyFill="1" applyBorder="1" applyAlignment="1"/>
    <xf numFmtId="0" fontId="28" fillId="4" borderId="4" xfId="0" applyFont="1" applyFill="1" applyBorder="1" applyAlignment="1"/>
    <xf numFmtId="0" fontId="28" fillId="4" borderId="2" xfId="0" applyFont="1" applyFill="1" applyBorder="1" applyAlignment="1"/>
    <xf numFmtId="0" fontId="27" fillId="0" borderId="1" xfId="0" applyFont="1" applyBorder="1" applyAlignment="1">
      <alignment horizontal="center" vertical="center"/>
    </xf>
    <xf numFmtId="0" fontId="28" fillId="4" borderId="6" xfId="0" applyFont="1" applyFill="1" applyBorder="1" applyAlignment="1"/>
    <xf numFmtId="178" fontId="27" fillId="0" borderId="1" xfId="0" applyNumberFormat="1" applyFont="1" applyBorder="1" applyAlignment="1">
      <alignment vertical="center"/>
    </xf>
    <xf numFmtId="0" fontId="27" fillId="0" borderId="7" xfId="0" applyFont="1" applyBorder="1" applyAlignment="1">
      <alignment horizontal="center" vertical="center"/>
    </xf>
    <xf numFmtId="10" fontId="28" fillId="4" borderId="3" xfId="0" applyNumberFormat="1" applyFont="1" applyFill="1" applyBorder="1" applyAlignment="1"/>
    <xf numFmtId="0" fontId="11" fillId="5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2" fillId="4" borderId="0" xfId="0" applyFont="1" applyFill="1" applyAlignment="1">
      <alignment horizontal="left" indent="1"/>
    </xf>
    <xf numFmtId="0" fontId="28" fillId="6" borderId="1" xfId="0" applyFont="1" applyFill="1" applyBorder="1" applyAlignment="1">
      <alignment horizontal="left" indent="1"/>
    </xf>
    <xf numFmtId="0" fontId="30" fillId="4" borderId="3" xfId="0" applyFont="1" applyFill="1" applyBorder="1" applyAlignment="1">
      <alignment horizontal="left" indent="1"/>
    </xf>
    <xf numFmtId="0" fontId="30" fillId="0" borderId="0" xfId="0" applyFont="1" applyAlignment="1">
      <alignment horizontal="left" vertical="center" indent="1"/>
    </xf>
    <xf numFmtId="0" fontId="28" fillId="4" borderId="3" xfId="0" applyFont="1" applyFill="1" applyBorder="1" applyAlignment="1">
      <alignment horizontal="left" indent="1"/>
    </xf>
    <xf numFmtId="0" fontId="28" fillId="4" borderId="4" xfId="0" applyFont="1" applyFill="1" applyBorder="1" applyAlignment="1">
      <alignment horizontal="left" indent="1"/>
    </xf>
    <xf numFmtId="0" fontId="28" fillId="4" borderId="5" xfId="0" applyFont="1" applyFill="1" applyBorder="1" applyAlignment="1">
      <alignment horizontal="left" indent="1"/>
    </xf>
    <xf numFmtId="0" fontId="26" fillId="0" borderId="1" xfId="0" applyFont="1" applyBorder="1" applyAlignment="1">
      <alignment horizontal="left" vertical="center" indent="1"/>
    </xf>
    <xf numFmtId="0" fontId="28" fillId="4" borderId="6" xfId="0" applyFont="1" applyFill="1" applyBorder="1" applyAlignment="1">
      <alignment horizontal="left" indent="1"/>
    </xf>
    <xf numFmtId="0" fontId="28" fillId="4" borderId="1" xfId="0" applyFont="1" applyFill="1" applyBorder="1" applyAlignment="1">
      <alignment horizontal="left" indent="1"/>
    </xf>
    <xf numFmtId="0" fontId="10" fillId="4" borderId="0" xfId="0" applyFont="1" applyFill="1" applyAlignment="1">
      <alignment horizontal="left" indent="1"/>
    </xf>
    <xf numFmtId="10" fontId="28" fillId="4" borderId="1" xfId="0" applyNumberFormat="1" applyFont="1" applyFill="1" applyBorder="1" applyAlignment="1">
      <alignment horizontal="center"/>
    </xf>
    <xf numFmtId="10" fontId="28" fillId="4" borderId="7" xfId="0" applyNumberFormat="1" applyFont="1" applyFill="1" applyBorder="1" applyAlignment="1">
      <alignment horizontal="center"/>
    </xf>
    <xf numFmtId="10" fontId="28" fillId="4" borderId="8" xfId="0" applyNumberFormat="1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14" fillId="0" borderId="1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shrinkToFit="1"/>
    </xf>
    <xf numFmtId="0" fontId="26" fillId="0" borderId="1" xfId="0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8" fillId="8" borderId="12" xfId="0" applyFont="1" applyFill="1" applyBorder="1" applyAlignment="1">
      <alignment horizontal="center" vertical="center"/>
    </xf>
    <xf numFmtId="0" fontId="28" fillId="8" borderId="13" xfId="0" applyFont="1" applyFill="1" applyBorder="1" applyAlignment="1">
      <alignment horizontal="center" vertical="center"/>
    </xf>
    <xf numFmtId="0" fontId="27" fillId="9" borderId="34" xfId="0" applyFont="1" applyFill="1" applyBorder="1" applyAlignment="1">
      <alignment horizontal="center" vertical="center" wrapText="1"/>
    </xf>
    <xf numFmtId="0" fontId="28" fillId="4" borderId="35" xfId="0" applyFont="1" applyFill="1" applyBorder="1" applyAlignment="1"/>
    <xf numFmtId="0" fontId="27" fillId="9" borderId="36" xfId="0" applyFont="1" applyFill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28" fillId="0" borderId="37" xfId="0" applyFont="1" applyBorder="1" applyAlignment="1">
      <alignment horizontal="left" vertical="center" shrinkToFit="1"/>
    </xf>
    <xf numFmtId="0" fontId="26" fillId="0" borderId="37" xfId="0" applyFont="1" applyBorder="1" applyAlignment="1">
      <alignment horizontal="center" vertical="center"/>
    </xf>
    <xf numFmtId="0" fontId="28" fillId="4" borderId="38" xfId="0" applyFont="1" applyFill="1" applyBorder="1" applyAlignment="1"/>
    <xf numFmtId="0" fontId="20" fillId="4" borderId="0" xfId="0" applyFont="1" applyFill="1" applyAlignment="1">
      <alignment horizontal="center"/>
    </xf>
    <xf numFmtId="0" fontId="28" fillId="0" borderId="11" xfId="0" applyFont="1" applyBorder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28" fillId="0" borderId="1" xfId="0" applyFont="1" applyBorder="1" applyAlignment="1">
      <alignment horizontal="left" vertical="center" indent="1" shrinkToFit="1"/>
    </xf>
    <xf numFmtId="0" fontId="28" fillId="0" borderId="37" xfId="0" applyFont="1" applyBorder="1" applyAlignment="1">
      <alignment horizontal="left" vertical="center" indent="1" shrinkToFit="1"/>
    </xf>
    <xf numFmtId="0" fontId="12" fillId="4" borderId="1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indent="1"/>
    </xf>
    <xf numFmtId="0" fontId="12" fillId="4" borderId="7" xfId="0" applyFont="1" applyFill="1" applyBorder="1" applyAlignment="1">
      <alignment horizontal="center"/>
    </xf>
  </cellXfs>
  <cellStyles count="5">
    <cellStyle name="Hyperlink 1" xfId="1" xr:uid="{00000000-0005-0000-0000-000006000000}"/>
    <cellStyle name="쉼표 [0] 2" xfId="2" xr:uid="{00000000-0005-0000-0000-000007000000}"/>
    <cellStyle name="표준" xfId="0" builtinId="0"/>
    <cellStyle name="표준 2" xfId="3" xr:uid="{00000000-0005-0000-0000-000008000000}"/>
    <cellStyle name="표준 3" xfId="4" xr:uid="{00000000-0005-0000-0000-000009000000}"/>
  </cellStyles>
  <dxfs count="15"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A9D18E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D8E4BC"/>
      <rgbColor rgb="FFBDD7EE"/>
      <rgbColor rgb="FFFF99CC"/>
      <rgbColor rgb="FFD9D9D9"/>
      <rgbColor rgb="FFF2DCDB"/>
      <rgbColor rgb="FF3366FF"/>
      <rgbColor rgb="FF33CCCC"/>
      <rgbColor rgb="FF99CC00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48576"/>
  <sheetViews>
    <sheetView tabSelected="1" zoomScaleNormal="100" workbookViewId="0">
      <pane ySplit="3" topLeftCell="A4" activePane="bottomLeft" state="frozen"/>
      <selection pane="bottomLeft" activeCell="E11" sqref="E11"/>
    </sheetView>
  </sheetViews>
  <sheetFormatPr defaultColWidth="8.4140625" defaultRowHeight="17"/>
  <cols>
    <col min="2" max="2" width="19.4140625" style="3" customWidth="1"/>
    <col min="3" max="3" width="8.33203125" style="3" customWidth="1"/>
    <col min="4" max="4" width="27" style="3" customWidth="1"/>
    <col min="5" max="5" width="53.25" style="3" customWidth="1"/>
    <col min="6" max="6" width="9.1640625" style="3" customWidth="1"/>
    <col min="7" max="7" width="17.1640625" style="3" customWidth="1"/>
    <col min="11" max="11" width="10.58203125" style="3" customWidth="1"/>
    <col min="13" max="13" width="6.83203125" style="3" customWidth="1"/>
  </cols>
  <sheetData>
    <row r="1" spans="2:14" ht="16.5" customHeight="1">
      <c r="B1" s="124" t="s">
        <v>0</v>
      </c>
      <c r="C1" s="124"/>
      <c r="D1" s="124"/>
      <c r="E1" s="124"/>
      <c r="F1" s="124"/>
      <c r="G1" s="124"/>
      <c r="I1" s="125" t="s">
        <v>1</v>
      </c>
      <c r="J1" s="125"/>
      <c r="K1" s="4">
        <v>46195</v>
      </c>
      <c r="L1" s="126" t="s">
        <v>2</v>
      </c>
      <c r="M1" s="126"/>
      <c r="N1" s="5">
        <v>14</v>
      </c>
    </row>
    <row r="2" spans="2:14" ht="16.5" customHeight="1">
      <c r="B2" s="124"/>
      <c r="C2" s="124"/>
      <c r="D2" s="124"/>
      <c r="E2" s="124"/>
      <c r="F2" s="124"/>
      <c r="G2" s="124"/>
      <c r="I2" s="6" t="s">
        <v>3</v>
      </c>
      <c r="J2" s="7">
        <v>9</v>
      </c>
      <c r="K2" s="6" t="s">
        <v>4</v>
      </c>
      <c r="L2" s="8">
        <v>0</v>
      </c>
      <c r="M2" s="6" t="s">
        <v>5</v>
      </c>
      <c r="N2" s="9">
        <v>5</v>
      </c>
    </row>
    <row r="3" spans="2:14" ht="16.5" customHeight="1"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</row>
    <row r="4" spans="2:14" ht="16.5" customHeight="1">
      <c r="B4" s="11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</row>
    <row r="5" spans="2:14" ht="16.5" customHeight="1">
      <c r="B5" s="12" t="s">
        <v>12</v>
      </c>
      <c r="C5" s="12" t="s">
        <v>13</v>
      </c>
      <c r="D5" s="12" t="s">
        <v>18</v>
      </c>
      <c r="E5" s="12" t="s">
        <v>19</v>
      </c>
      <c r="F5" s="12" t="s">
        <v>16</v>
      </c>
      <c r="G5" s="12" t="s">
        <v>20</v>
      </c>
    </row>
    <row r="6" spans="2:14" ht="16.5" customHeight="1">
      <c r="B6" s="12" t="s">
        <v>12</v>
      </c>
      <c r="C6" s="12" t="s">
        <v>13</v>
      </c>
      <c r="D6" s="12" t="s">
        <v>21</v>
      </c>
      <c r="E6" s="12" t="s">
        <v>22</v>
      </c>
      <c r="F6" s="12" t="s">
        <v>23</v>
      </c>
      <c r="G6" s="12" t="s">
        <v>24</v>
      </c>
    </row>
    <row r="7" spans="2:14" ht="16.5" customHeight="1">
      <c r="B7" s="12" t="s">
        <v>25</v>
      </c>
      <c r="C7" s="12" t="s">
        <v>13</v>
      </c>
      <c r="D7" s="12" t="s">
        <v>26</v>
      </c>
      <c r="E7" s="12" t="s">
        <v>27</v>
      </c>
      <c r="F7" s="12" t="s">
        <v>23</v>
      </c>
      <c r="G7" s="12"/>
    </row>
    <row r="8" spans="2:14" ht="16.5" customHeight="1">
      <c r="B8" s="12" t="s">
        <v>25</v>
      </c>
      <c r="C8" s="12" t="s">
        <v>13</v>
      </c>
      <c r="D8" s="12" t="s">
        <v>28</v>
      </c>
      <c r="E8" s="12" t="s">
        <v>29</v>
      </c>
      <c r="F8" s="12" t="s">
        <v>23</v>
      </c>
      <c r="G8" s="12"/>
    </row>
    <row r="9" spans="2:14" ht="16.5" customHeight="1">
      <c r="B9" s="12" t="s">
        <v>25</v>
      </c>
      <c r="C9" s="12" t="s">
        <v>13</v>
      </c>
      <c r="D9" s="12" t="s">
        <v>30</v>
      </c>
      <c r="E9" s="12" t="s">
        <v>31</v>
      </c>
      <c r="F9" s="12" t="s">
        <v>23</v>
      </c>
      <c r="G9" s="12"/>
    </row>
    <row r="10" spans="2:14" ht="16.5" customHeight="1">
      <c r="B10" s="12"/>
      <c r="C10" s="12" t="s">
        <v>13</v>
      </c>
      <c r="D10" s="12" t="s">
        <v>32</v>
      </c>
      <c r="E10" s="12" t="s">
        <v>33</v>
      </c>
      <c r="F10" s="12" t="s">
        <v>16</v>
      </c>
      <c r="G10" s="12"/>
    </row>
    <row r="11" spans="2:14" ht="16.5" customHeight="1">
      <c r="B11" s="12"/>
      <c r="C11" s="12" t="s">
        <v>13</v>
      </c>
      <c r="D11" s="12" t="s">
        <v>34</v>
      </c>
      <c r="E11" s="12" t="s">
        <v>35</v>
      </c>
      <c r="F11" s="12" t="s">
        <v>16</v>
      </c>
      <c r="G11" s="12"/>
    </row>
    <row r="12" spans="2:14" ht="16.5" customHeight="1">
      <c r="B12" s="12"/>
      <c r="C12" s="12" t="s">
        <v>13</v>
      </c>
      <c r="D12" s="12" t="s">
        <v>36</v>
      </c>
      <c r="E12" s="12" t="s">
        <v>37</v>
      </c>
      <c r="F12" s="12" t="s">
        <v>16</v>
      </c>
      <c r="G12" s="12"/>
    </row>
    <row r="13" spans="2:14" ht="16.5" customHeight="1">
      <c r="B13" s="11" t="s">
        <v>12</v>
      </c>
      <c r="C13" s="12" t="s">
        <v>13</v>
      </c>
      <c r="D13" s="12" t="s">
        <v>38</v>
      </c>
      <c r="E13" s="12" t="s">
        <v>39</v>
      </c>
      <c r="F13" s="12" t="s">
        <v>23</v>
      </c>
      <c r="G13" s="12" t="s">
        <v>40</v>
      </c>
    </row>
    <row r="14" spans="2:14" ht="16.5" customHeight="1">
      <c r="B14" s="11" t="s">
        <v>41</v>
      </c>
      <c r="C14" s="12" t="s">
        <v>13</v>
      </c>
      <c r="D14" s="12" t="s">
        <v>42</v>
      </c>
      <c r="E14" s="12" t="s">
        <v>43</v>
      </c>
      <c r="F14" s="12" t="s">
        <v>23</v>
      </c>
      <c r="G14" s="12" t="s">
        <v>44</v>
      </c>
    </row>
    <row r="15" spans="2:14" ht="16.5" customHeight="1">
      <c r="B15" s="11" t="s">
        <v>45</v>
      </c>
      <c r="C15" s="12" t="s">
        <v>13</v>
      </c>
      <c r="D15" s="12" t="s">
        <v>46</v>
      </c>
      <c r="E15" s="12" t="s">
        <v>47</v>
      </c>
      <c r="F15" s="12" t="s">
        <v>23</v>
      </c>
      <c r="G15" s="12" t="s">
        <v>48</v>
      </c>
    </row>
    <row r="16" spans="2:14" ht="16.5" customHeight="1">
      <c r="B16" s="11" t="s">
        <v>45</v>
      </c>
      <c r="C16" s="12" t="s">
        <v>13</v>
      </c>
      <c r="D16" s="12" t="s">
        <v>49</v>
      </c>
      <c r="E16" s="12" t="s">
        <v>50</v>
      </c>
      <c r="F16" s="12" t="s">
        <v>23</v>
      </c>
      <c r="G16" s="12" t="s">
        <v>51</v>
      </c>
    </row>
    <row r="17" spans="2:7" ht="16.5" customHeight="1">
      <c r="B17" s="11" t="s">
        <v>45</v>
      </c>
      <c r="C17" s="12" t="s">
        <v>13</v>
      </c>
      <c r="D17" s="12" t="s">
        <v>52</v>
      </c>
      <c r="E17" s="12" t="s">
        <v>53</v>
      </c>
      <c r="F17" s="12" t="s">
        <v>23</v>
      </c>
      <c r="G17" s="12" t="s">
        <v>54</v>
      </c>
    </row>
    <row r="18" spans="2:7" ht="16.5" customHeight="1">
      <c r="B18" s="12"/>
      <c r="C18" s="12"/>
      <c r="D18" s="12"/>
      <c r="E18" s="12"/>
      <c r="F18" s="12"/>
      <c r="G18" s="12"/>
    </row>
    <row r="19" spans="2:7" ht="16.5" customHeight="1">
      <c r="B19" s="12"/>
      <c r="C19" s="12"/>
      <c r="D19" s="12"/>
      <c r="E19" s="12"/>
      <c r="F19" s="12"/>
      <c r="G19" s="12"/>
    </row>
    <row r="20" spans="2:7" ht="16.5" customHeight="1">
      <c r="B20" s="12"/>
      <c r="C20" s="12"/>
      <c r="D20" s="12"/>
      <c r="E20" s="12"/>
      <c r="F20" s="12"/>
      <c r="G20" s="12"/>
    </row>
    <row r="21" spans="2:7" ht="16.5" customHeight="1">
      <c r="B21" s="12"/>
      <c r="C21" s="12"/>
      <c r="D21" s="12"/>
      <c r="E21" s="12"/>
      <c r="F21" s="12"/>
      <c r="G21" s="12"/>
    </row>
    <row r="22" spans="2:7" ht="16.5" customHeight="1">
      <c r="B22" s="12"/>
      <c r="C22" s="12"/>
      <c r="D22" s="12"/>
      <c r="E22" s="12"/>
      <c r="F22" s="12"/>
      <c r="G22" s="12"/>
    </row>
    <row r="23" spans="2:7" ht="16.5" customHeight="1">
      <c r="B23" s="12"/>
      <c r="C23" s="12"/>
      <c r="D23" s="12"/>
      <c r="E23" s="12"/>
      <c r="F23" s="12"/>
      <c r="G23" s="12"/>
    </row>
    <row r="24" spans="2:7" ht="16.5" customHeight="1">
      <c r="B24" s="12"/>
      <c r="C24" s="12"/>
      <c r="D24" s="12"/>
      <c r="E24" s="12"/>
      <c r="F24" s="12"/>
      <c r="G24" s="12"/>
    </row>
    <row r="25" spans="2:7" ht="16.5" customHeight="1">
      <c r="B25" s="12"/>
      <c r="C25" s="12"/>
      <c r="D25" s="12"/>
      <c r="E25" s="12"/>
      <c r="F25" s="12"/>
      <c r="G25" s="12"/>
    </row>
    <row r="26" spans="2:7" ht="16.5" customHeight="1">
      <c r="B26" s="12"/>
      <c r="C26" s="12"/>
      <c r="D26" s="12"/>
      <c r="E26" s="12"/>
      <c r="F26" s="12"/>
      <c r="G26" s="12"/>
    </row>
    <row r="1048575" ht="12.75" customHeight="1"/>
    <row r="1048576" ht="12.75" customHeight="1"/>
  </sheetData>
  <mergeCells count="3">
    <mergeCell ref="B1:G2"/>
    <mergeCell ref="I1:J1"/>
    <mergeCell ref="L1:M1"/>
  </mergeCells>
  <phoneticPr fontId="2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5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defaultColWidth="9" defaultRowHeight="16"/>
  <cols>
    <col min="1" max="1" width="5.9140625" style="13" customWidth="1"/>
    <col min="2" max="2" width="18.33203125" style="164" customWidth="1"/>
    <col min="3" max="3" width="23" style="175" customWidth="1"/>
    <col min="4" max="7" width="9" style="13"/>
    <col min="8" max="9" width="9.6640625" style="13" customWidth="1"/>
    <col min="10" max="10" width="9.6640625" style="164" customWidth="1"/>
    <col min="11" max="11" width="16.75" style="13" customWidth="1"/>
    <col min="12" max="14" width="9" style="13"/>
    <col min="15" max="15" width="10.6640625" style="13" customWidth="1"/>
    <col min="16" max="16" width="28.9140625" style="13" customWidth="1"/>
    <col min="17" max="16384" width="9" style="13"/>
  </cols>
  <sheetData>
    <row r="1" spans="2:15" ht="13.5" customHeight="1">
      <c r="B1" s="161" t="s">
        <v>55</v>
      </c>
      <c r="C1" s="165"/>
      <c r="D1" s="14"/>
      <c r="E1" s="14"/>
      <c r="F1" s="14"/>
      <c r="G1" s="14"/>
      <c r="H1" s="14"/>
      <c r="I1" s="14"/>
      <c r="J1" s="162"/>
      <c r="K1" s="14"/>
      <c r="L1" s="14"/>
      <c r="M1" s="15" t="s">
        <v>56</v>
      </c>
      <c r="N1" s="15" t="s">
        <v>57</v>
      </c>
      <c r="O1" s="15" t="s">
        <v>58</v>
      </c>
    </row>
    <row r="2" spans="2:15" ht="13.5" customHeight="1">
      <c r="B2" s="162"/>
      <c r="C2" s="165"/>
      <c r="D2" s="14"/>
      <c r="E2" s="14"/>
      <c r="F2" s="14"/>
      <c r="G2" s="14"/>
      <c r="H2" s="14"/>
      <c r="I2" s="14"/>
      <c r="J2" s="162"/>
      <c r="K2" s="14"/>
      <c r="L2" s="14"/>
      <c r="M2" s="16">
        <f>COUNTIF(I:I, 100%)</f>
        <v>20</v>
      </c>
      <c r="N2" s="16">
        <f>COUNTA(C:C)</f>
        <v>29</v>
      </c>
      <c r="O2" s="17">
        <f>AVERAGE(I5:I45)</f>
        <v>0.72557471264367812</v>
      </c>
    </row>
    <row r="3" spans="2:15" ht="12.75" customHeight="1">
      <c r="B3" s="162"/>
      <c r="C3" s="165"/>
      <c r="D3" s="14"/>
      <c r="E3" s="14"/>
      <c r="F3" s="14"/>
      <c r="G3" s="14">
        <f>SUM(G5:G45)</f>
        <v>41</v>
      </c>
      <c r="H3" s="14">
        <f>SUM(H5:H45)</f>
        <v>139</v>
      </c>
      <c r="I3" s="14"/>
      <c r="J3" s="162"/>
      <c r="K3" s="14"/>
      <c r="L3" s="14"/>
      <c r="M3" s="14"/>
      <c r="N3" s="14"/>
      <c r="O3" s="14"/>
    </row>
    <row r="4" spans="2:15" ht="12.75" customHeight="1">
      <c r="B4" s="148" t="s">
        <v>59</v>
      </c>
      <c r="C4" s="166"/>
      <c r="D4" s="149" t="s">
        <v>60</v>
      </c>
      <c r="E4" s="149" t="s">
        <v>61</v>
      </c>
      <c r="F4" s="149" t="s">
        <v>62</v>
      </c>
      <c r="G4" s="149" t="s">
        <v>56</v>
      </c>
      <c r="H4" s="149" t="s">
        <v>57</v>
      </c>
      <c r="I4" s="149" t="s">
        <v>63</v>
      </c>
      <c r="J4" s="149" t="s">
        <v>64</v>
      </c>
      <c r="K4" s="149" t="s">
        <v>11</v>
      </c>
      <c r="L4" s="14"/>
      <c r="M4" s="14"/>
      <c r="N4" s="14"/>
      <c r="O4" s="14"/>
    </row>
    <row r="5" spans="2:15" ht="15" customHeight="1">
      <c r="B5" s="163" t="s">
        <v>65</v>
      </c>
      <c r="C5" s="167" t="s">
        <v>66</v>
      </c>
      <c r="D5" s="150"/>
      <c r="E5" s="150"/>
      <c r="F5" s="150"/>
      <c r="G5" s="150">
        <f>'IO List'!J1</f>
        <v>0</v>
      </c>
      <c r="H5" s="150">
        <f>'IO List'!L1</f>
        <v>76</v>
      </c>
      <c r="I5" s="151">
        <f>'IO List'!L2</f>
        <v>0</v>
      </c>
      <c r="J5" s="176" t="s">
        <v>67</v>
      </c>
      <c r="K5" s="150"/>
      <c r="L5" s="14"/>
    </row>
    <row r="6" spans="2:15" ht="15" customHeight="1">
      <c r="B6" s="163" t="s">
        <v>68</v>
      </c>
      <c r="C6" s="167" t="s">
        <v>69</v>
      </c>
      <c r="D6" s="150"/>
      <c r="E6" s="150"/>
      <c r="F6" s="150"/>
      <c r="G6" s="150">
        <f>Device!L5</f>
        <v>0</v>
      </c>
      <c r="H6" s="150">
        <f>Device!N5</f>
        <v>8</v>
      </c>
      <c r="I6" s="151">
        <f>Device!O5</f>
        <v>0.25</v>
      </c>
      <c r="J6" s="176" t="s">
        <v>67</v>
      </c>
      <c r="K6" s="150"/>
      <c r="L6" s="14"/>
    </row>
    <row r="7" spans="2:15" ht="15" customHeight="1">
      <c r="B7" s="163" t="s">
        <v>70</v>
      </c>
      <c r="C7" s="167" t="s">
        <v>71</v>
      </c>
      <c r="D7" s="150"/>
      <c r="E7" s="150"/>
      <c r="F7" s="150"/>
      <c r="G7" s="150">
        <f>'Motor List'!O3</f>
        <v>0</v>
      </c>
      <c r="H7" s="150">
        <f>'Motor List'!Q3</f>
        <v>1</v>
      </c>
      <c r="I7" s="151">
        <f>'Motor List'!R3</f>
        <v>0</v>
      </c>
      <c r="J7" s="176" t="s">
        <v>67</v>
      </c>
      <c r="K7" s="150"/>
      <c r="L7" s="14"/>
    </row>
    <row r="8" spans="2:15" ht="15" customHeight="1">
      <c r="B8" s="163" t="s">
        <v>72</v>
      </c>
      <c r="C8" s="167" t="s">
        <v>72</v>
      </c>
      <c r="D8" s="150"/>
      <c r="E8" s="150"/>
      <c r="F8" s="150"/>
      <c r="G8" s="150">
        <f>'Pos Teaching'!J2</f>
        <v>0</v>
      </c>
      <c r="H8" s="150">
        <f>'Pos Teaching'!L2</f>
        <v>4</v>
      </c>
      <c r="I8" s="151">
        <f>'Pos Teaching'!M2</f>
        <v>0</v>
      </c>
      <c r="J8" s="176" t="s">
        <v>67</v>
      </c>
      <c r="K8" s="150"/>
      <c r="L8" s="14"/>
    </row>
    <row r="9" spans="2:15" ht="15" customHeight="1">
      <c r="B9" s="163" t="s">
        <v>73</v>
      </c>
      <c r="C9" s="167" t="s">
        <v>73</v>
      </c>
      <c r="D9" s="150"/>
      <c r="E9" s="150"/>
      <c r="F9" s="150"/>
      <c r="G9" s="150">
        <f>Sequence!L4</f>
        <v>19</v>
      </c>
      <c r="H9" s="150">
        <f>Sequence!N4</f>
        <v>24</v>
      </c>
      <c r="I9" s="151">
        <f>Sequence!O4</f>
        <v>0.79166666666666663</v>
      </c>
      <c r="J9" s="176" t="s">
        <v>67</v>
      </c>
      <c r="K9" s="150"/>
      <c r="L9" s="14"/>
    </row>
    <row r="10" spans="2:15" ht="15" customHeight="1">
      <c r="B10" s="163" t="s">
        <v>74</v>
      </c>
      <c r="C10" s="168" t="s">
        <v>75</v>
      </c>
      <c r="D10" s="150"/>
      <c r="E10" s="150"/>
      <c r="F10" s="150"/>
      <c r="G10" s="150">
        <f>FlowChart!F3</f>
        <v>3</v>
      </c>
      <c r="H10" s="150">
        <f>FlowChart!F2</f>
        <v>3</v>
      </c>
      <c r="I10" s="151">
        <f t="shared" ref="I10:I17" si="0">G10/H10</f>
        <v>1</v>
      </c>
      <c r="J10" s="176" t="s">
        <v>67</v>
      </c>
      <c r="K10" s="150"/>
      <c r="L10" s="14"/>
    </row>
    <row r="11" spans="2:15" ht="15" customHeight="1">
      <c r="B11" s="152" t="s">
        <v>76</v>
      </c>
      <c r="C11" s="169" t="s">
        <v>77</v>
      </c>
      <c r="D11" s="150"/>
      <c r="E11" s="150"/>
      <c r="F11" s="150"/>
      <c r="G11" s="150">
        <v>1</v>
      </c>
      <c r="H11" s="150">
        <v>1</v>
      </c>
      <c r="I11" s="151">
        <f t="shared" si="0"/>
        <v>1</v>
      </c>
      <c r="J11" s="176" t="s">
        <v>78</v>
      </c>
      <c r="K11" s="150"/>
      <c r="L11" s="14"/>
    </row>
    <row r="12" spans="2:15" ht="15" customHeight="1">
      <c r="B12" s="152"/>
      <c r="C12" s="169" t="s">
        <v>79</v>
      </c>
      <c r="D12" s="150"/>
      <c r="E12" s="150"/>
      <c r="F12" s="150"/>
      <c r="G12" s="150">
        <v>1</v>
      </c>
      <c r="H12" s="150">
        <v>1</v>
      </c>
      <c r="I12" s="151">
        <f t="shared" si="0"/>
        <v>1</v>
      </c>
      <c r="J12" s="176" t="s">
        <v>78</v>
      </c>
      <c r="K12" s="150"/>
      <c r="L12" s="14"/>
    </row>
    <row r="13" spans="2:15" ht="15" customHeight="1">
      <c r="B13" s="152"/>
      <c r="C13" s="169" t="s">
        <v>80</v>
      </c>
      <c r="D13" s="150"/>
      <c r="E13" s="150"/>
      <c r="F13" s="150"/>
      <c r="G13" s="150">
        <v>1</v>
      </c>
      <c r="H13" s="150">
        <v>1</v>
      </c>
      <c r="I13" s="151">
        <f t="shared" si="0"/>
        <v>1</v>
      </c>
      <c r="J13" s="176" t="s">
        <v>78</v>
      </c>
      <c r="K13" s="150"/>
      <c r="L13" s="14"/>
    </row>
    <row r="14" spans="2:15" ht="15" customHeight="1">
      <c r="B14" s="152"/>
      <c r="C14" s="169" t="s">
        <v>81</v>
      </c>
      <c r="D14" s="150"/>
      <c r="E14" s="150"/>
      <c r="F14" s="150"/>
      <c r="G14" s="150">
        <v>1</v>
      </c>
      <c r="H14" s="150">
        <v>1</v>
      </c>
      <c r="I14" s="151">
        <f t="shared" si="0"/>
        <v>1</v>
      </c>
      <c r="J14" s="176" t="s">
        <v>78</v>
      </c>
      <c r="K14" s="150"/>
      <c r="L14" s="14"/>
    </row>
    <row r="15" spans="2:15" ht="15" customHeight="1">
      <c r="B15" s="152"/>
      <c r="C15" s="170" t="s">
        <v>82</v>
      </c>
      <c r="D15" s="155"/>
      <c r="E15" s="155"/>
      <c r="F15" s="155"/>
      <c r="G15" s="150">
        <v>1</v>
      </c>
      <c r="H15" s="150">
        <v>1</v>
      </c>
      <c r="I15" s="151">
        <f t="shared" si="0"/>
        <v>1</v>
      </c>
      <c r="J15" s="176" t="s">
        <v>78</v>
      </c>
      <c r="K15" s="150"/>
      <c r="L15" s="14"/>
    </row>
    <row r="16" spans="2:15" ht="15" customHeight="1">
      <c r="B16" s="152"/>
      <c r="C16" s="169" t="s">
        <v>32</v>
      </c>
      <c r="D16" s="150"/>
      <c r="E16" s="150"/>
      <c r="F16" s="150"/>
      <c r="G16" s="150">
        <v>0</v>
      </c>
      <c r="H16" s="150">
        <v>1</v>
      </c>
      <c r="I16" s="151">
        <f t="shared" si="0"/>
        <v>0</v>
      </c>
      <c r="J16" s="176" t="s">
        <v>78</v>
      </c>
      <c r="K16" s="153"/>
      <c r="L16" s="14"/>
    </row>
    <row r="17" spans="2:12" ht="15" customHeight="1">
      <c r="B17" s="152"/>
      <c r="C17" s="170" t="s">
        <v>83</v>
      </c>
      <c r="D17" s="155"/>
      <c r="E17" s="155"/>
      <c r="F17" s="155"/>
      <c r="G17" s="155">
        <v>0</v>
      </c>
      <c r="H17" s="155">
        <v>1</v>
      </c>
      <c r="I17" s="151">
        <f t="shared" si="0"/>
        <v>0</v>
      </c>
      <c r="J17" s="176" t="s">
        <v>78</v>
      </c>
      <c r="K17" s="153"/>
      <c r="L17" s="14"/>
    </row>
    <row r="18" spans="2:12" ht="15" customHeight="1">
      <c r="B18" s="152"/>
      <c r="C18" s="169"/>
      <c r="D18" s="150"/>
      <c r="E18" s="150"/>
      <c r="F18" s="150"/>
      <c r="G18" s="150"/>
      <c r="H18" s="150"/>
      <c r="I18" s="151"/>
      <c r="J18" s="176"/>
      <c r="K18" s="153"/>
      <c r="L18" s="14"/>
    </row>
    <row r="19" spans="2:12" ht="15" customHeight="1">
      <c r="B19" s="152" t="s">
        <v>377</v>
      </c>
      <c r="C19" s="169" t="s">
        <v>84</v>
      </c>
      <c r="D19" s="150"/>
      <c r="E19" s="150"/>
      <c r="F19" s="150"/>
      <c r="G19" s="150">
        <v>1</v>
      </c>
      <c r="H19" s="150">
        <v>1</v>
      </c>
      <c r="I19" s="151">
        <f t="shared" ref="I19:I24" si="1">G19/H19</f>
        <v>1</v>
      </c>
      <c r="J19" s="176" t="s">
        <v>78</v>
      </c>
      <c r="K19" s="153"/>
      <c r="L19" s="14"/>
    </row>
    <row r="20" spans="2:12" ht="15" customHeight="1">
      <c r="B20" s="152"/>
      <c r="C20" s="169" t="s">
        <v>85</v>
      </c>
      <c r="D20" s="150"/>
      <c r="E20" s="150"/>
      <c r="F20" s="150"/>
      <c r="G20" s="150">
        <v>1</v>
      </c>
      <c r="H20" s="150">
        <v>1</v>
      </c>
      <c r="I20" s="151">
        <f t="shared" si="1"/>
        <v>1</v>
      </c>
      <c r="J20" s="176" t="s">
        <v>78</v>
      </c>
      <c r="K20" s="153"/>
      <c r="L20" s="14"/>
    </row>
    <row r="21" spans="2:12" ht="15" customHeight="1">
      <c r="B21" s="152"/>
      <c r="C21" s="169" t="s">
        <v>86</v>
      </c>
      <c r="D21" s="150"/>
      <c r="E21" s="150"/>
      <c r="F21" s="150"/>
      <c r="G21" s="150">
        <v>1</v>
      </c>
      <c r="H21" s="150">
        <v>1</v>
      </c>
      <c r="I21" s="151">
        <f t="shared" si="1"/>
        <v>1</v>
      </c>
      <c r="J21" s="176" t="s">
        <v>78</v>
      </c>
      <c r="K21" s="153"/>
      <c r="L21" s="14"/>
    </row>
    <row r="22" spans="2:12" ht="15" customHeight="1">
      <c r="B22" s="152"/>
      <c r="C22" s="169" t="s">
        <v>378</v>
      </c>
      <c r="D22" s="150"/>
      <c r="E22" s="150"/>
      <c r="F22" s="150"/>
      <c r="G22" s="150">
        <v>1</v>
      </c>
      <c r="H22" s="150">
        <v>1</v>
      </c>
      <c r="I22" s="151">
        <f t="shared" si="1"/>
        <v>1</v>
      </c>
      <c r="J22" s="176" t="s">
        <v>78</v>
      </c>
      <c r="K22" s="153"/>
      <c r="L22" s="14"/>
    </row>
    <row r="23" spans="2:12" ht="15" customHeight="1">
      <c r="B23" s="152"/>
      <c r="C23" s="169" t="s">
        <v>87</v>
      </c>
      <c r="D23" s="150"/>
      <c r="E23" s="150"/>
      <c r="F23" s="150"/>
      <c r="G23" s="150">
        <v>1</v>
      </c>
      <c r="H23" s="150">
        <v>1</v>
      </c>
      <c r="I23" s="151">
        <f t="shared" si="1"/>
        <v>1</v>
      </c>
      <c r="J23" s="176" t="s">
        <v>78</v>
      </c>
      <c r="K23" s="153"/>
      <c r="L23" s="14"/>
    </row>
    <row r="24" spans="2:12" ht="15" customHeight="1">
      <c r="B24" s="152"/>
      <c r="C24" s="169" t="s">
        <v>88</v>
      </c>
      <c r="D24" s="150"/>
      <c r="E24" s="150"/>
      <c r="F24" s="150"/>
      <c r="G24" s="150">
        <v>0</v>
      </c>
      <c r="H24" s="150">
        <v>1</v>
      </c>
      <c r="I24" s="151">
        <f t="shared" si="1"/>
        <v>0</v>
      </c>
      <c r="J24" s="176" t="s">
        <v>78</v>
      </c>
      <c r="K24" s="153"/>
      <c r="L24" s="14"/>
    </row>
    <row r="25" spans="2:12" ht="15" customHeight="1">
      <c r="B25" s="152"/>
      <c r="C25" s="169"/>
      <c r="D25" s="150"/>
      <c r="E25" s="150"/>
      <c r="F25" s="150"/>
      <c r="G25" s="150"/>
      <c r="H25" s="150"/>
      <c r="I25" s="151"/>
      <c r="J25" s="176"/>
      <c r="K25" s="153"/>
      <c r="L25" s="14"/>
    </row>
    <row r="26" spans="2:12" ht="15" customHeight="1">
      <c r="B26" s="152"/>
      <c r="C26" s="169"/>
      <c r="D26" s="150"/>
      <c r="E26" s="150"/>
      <c r="F26" s="150"/>
      <c r="G26" s="150"/>
      <c r="H26" s="150"/>
      <c r="I26" s="151"/>
      <c r="J26" s="176"/>
      <c r="K26" s="153"/>
      <c r="L26" s="14"/>
    </row>
    <row r="27" spans="2:12" ht="15" customHeight="1">
      <c r="B27" s="152"/>
      <c r="C27" s="169"/>
      <c r="D27" s="150"/>
      <c r="E27" s="150"/>
      <c r="F27" s="150"/>
      <c r="G27" s="150"/>
      <c r="H27" s="150"/>
      <c r="I27" s="151"/>
      <c r="J27" s="176"/>
      <c r="K27" s="153"/>
      <c r="L27" s="14"/>
    </row>
    <row r="28" spans="2:12" ht="15" customHeight="1">
      <c r="B28" s="152"/>
      <c r="C28" s="169"/>
      <c r="D28" s="150"/>
      <c r="E28" s="150"/>
      <c r="F28" s="150"/>
      <c r="G28" s="150"/>
      <c r="H28" s="150"/>
      <c r="I28" s="151"/>
      <c r="J28" s="176"/>
      <c r="K28" s="153"/>
      <c r="L28" s="14"/>
    </row>
    <row r="29" spans="2:12" ht="15" customHeight="1">
      <c r="B29" s="152"/>
      <c r="C29" s="169"/>
      <c r="D29" s="150"/>
      <c r="E29" s="150"/>
      <c r="F29" s="150"/>
      <c r="G29" s="150"/>
      <c r="H29" s="150"/>
      <c r="I29" s="151"/>
      <c r="J29" s="176"/>
      <c r="K29" s="153"/>
      <c r="L29" s="14"/>
    </row>
    <row r="30" spans="2:12" ht="15" customHeight="1">
      <c r="B30" s="156" t="s">
        <v>89</v>
      </c>
      <c r="C30" s="171" t="s">
        <v>90</v>
      </c>
      <c r="D30" s="157"/>
      <c r="E30" s="157"/>
      <c r="F30" s="157"/>
      <c r="G30" s="157">
        <v>1</v>
      </c>
      <c r="H30" s="157">
        <v>1</v>
      </c>
      <c r="I30" s="151">
        <f>G30/H30</f>
        <v>1</v>
      </c>
      <c r="J30" s="176" t="s">
        <v>78</v>
      </c>
      <c r="K30" s="154"/>
      <c r="L30" s="14"/>
    </row>
    <row r="31" spans="2:12" ht="15" customHeight="1">
      <c r="B31" s="156"/>
      <c r="C31" s="169" t="s">
        <v>91</v>
      </c>
      <c r="D31" s="150"/>
      <c r="E31" s="150"/>
      <c r="F31" s="150"/>
      <c r="G31" s="150">
        <v>0</v>
      </c>
      <c r="H31" s="150">
        <v>1</v>
      </c>
      <c r="I31" s="151">
        <f>G31/H31</f>
        <v>0</v>
      </c>
      <c r="J31" s="176" t="s">
        <v>78</v>
      </c>
      <c r="K31" s="150"/>
      <c r="L31" s="14"/>
    </row>
    <row r="32" spans="2:12" ht="15" customHeight="1">
      <c r="B32" s="156"/>
      <c r="C32" s="169"/>
      <c r="D32" s="150"/>
      <c r="E32" s="150"/>
      <c r="F32" s="150"/>
      <c r="G32" s="150"/>
      <c r="H32" s="150"/>
      <c r="I32" s="151"/>
      <c r="J32" s="176"/>
      <c r="K32" s="158"/>
      <c r="L32" s="14"/>
    </row>
    <row r="33" spans="2:15" ht="15" customHeight="1">
      <c r="B33" s="156"/>
      <c r="C33" s="169"/>
      <c r="D33" s="150"/>
      <c r="E33" s="150"/>
      <c r="F33" s="150"/>
      <c r="G33" s="150"/>
      <c r="H33" s="150"/>
      <c r="I33" s="151"/>
      <c r="J33" s="176"/>
      <c r="K33" s="158"/>
      <c r="L33" s="14"/>
    </row>
    <row r="34" spans="2:15" ht="15" customHeight="1">
      <c r="B34" s="156"/>
      <c r="C34" s="170"/>
      <c r="D34" s="155"/>
      <c r="E34" s="155"/>
      <c r="F34" s="155"/>
      <c r="G34" s="155"/>
      <c r="H34" s="155"/>
      <c r="I34" s="151"/>
      <c r="J34" s="176"/>
      <c r="K34" s="158"/>
      <c r="L34" s="14"/>
    </row>
    <row r="35" spans="2:15" ht="15" customHeight="1">
      <c r="B35" s="159" t="s">
        <v>92</v>
      </c>
      <c r="C35" s="172" t="s">
        <v>93</v>
      </c>
      <c r="D35" s="153"/>
      <c r="E35" s="150"/>
      <c r="F35" s="150"/>
      <c r="G35" s="150">
        <v>1</v>
      </c>
      <c r="H35" s="150">
        <v>1</v>
      </c>
      <c r="I35" s="151">
        <f>G35/H35</f>
        <v>1</v>
      </c>
      <c r="J35" s="176" t="s">
        <v>78</v>
      </c>
      <c r="K35" s="158"/>
      <c r="L35" s="14"/>
    </row>
    <row r="36" spans="2:15" ht="15" customHeight="1">
      <c r="B36" s="159"/>
      <c r="C36" s="172" t="s">
        <v>94</v>
      </c>
      <c r="D36" s="153"/>
      <c r="E36" s="150"/>
      <c r="F36" s="150"/>
      <c r="G36" s="150">
        <v>1</v>
      </c>
      <c r="H36" s="150">
        <v>1</v>
      </c>
      <c r="I36" s="151">
        <f>G36/H36</f>
        <v>1</v>
      </c>
      <c r="J36" s="176" t="s">
        <v>78</v>
      </c>
      <c r="K36" s="158"/>
      <c r="L36" s="14"/>
    </row>
    <row r="37" spans="2:15" ht="15" customHeight="1">
      <c r="B37" s="159"/>
      <c r="C37" s="172" t="s">
        <v>28</v>
      </c>
      <c r="D37" s="153"/>
      <c r="E37" s="150"/>
      <c r="F37" s="150"/>
      <c r="G37" s="150">
        <v>1</v>
      </c>
      <c r="H37" s="150">
        <v>1</v>
      </c>
      <c r="I37" s="151">
        <f>G37/H37</f>
        <v>1</v>
      </c>
      <c r="J37" s="176" t="s">
        <v>78</v>
      </c>
      <c r="K37" s="158"/>
      <c r="L37" s="14"/>
      <c r="M37" s="14"/>
      <c r="N37" s="14"/>
      <c r="O37" s="14"/>
    </row>
    <row r="38" spans="2:15" ht="15" customHeight="1">
      <c r="B38" s="159"/>
      <c r="C38" s="173"/>
      <c r="D38" s="150"/>
      <c r="E38" s="150"/>
      <c r="F38" s="150"/>
      <c r="G38" s="150"/>
      <c r="H38" s="150"/>
      <c r="I38" s="160"/>
      <c r="J38" s="176"/>
      <c r="K38" s="158"/>
      <c r="L38" s="14"/>
      <c r="M38" s="14"/>
      <c r="N38" s="14"/>
      <c r="O38" s="14"/>
    </row>
    <row r="39" spans="2:15" ht="15" customHeight="1">
      <c r="B39" s="159"/>
      <c r="C39" s="174"/>
      <c r="D39" s="150"/>
      <c r="E39" s="150"/>
      <c r="F39" s="150"/>
      <c r="G39" s="150"/>
      <c r="H39" s="150"/>
      <c r="I39" s="160"/>
      <c r="J39" s="176"/>
      <c r="K39" s="158"/>
      <c r="L39" s="14"/>
      <c r="M39" s="14"/>
      <c r="N39" s="14"/>
      <c r="O39" s="14"/>
    </row>
    <row r="40" spans="2:15" ht="15" customHeight="1">
      <c r="B40" s="152" t="s">
        <v>95</v>
      </c>
      <c r="C40" s="171" t="s">
        <v>96</v>
      </c>
      <c r="D40" s="157"/>
      <c r="E40" s="157"/>
      <c r="F40" s="157"/>
      <c r="G40" s="157">
        <v>1</v>
      </c>
      <c r="H40" s="157">
        <v>1</v>
      </c>
      <c r="I40" s="151">
        <f>G40/H40</f>
        <v>1</v>
      </c>
      <c r="J40" s="176" t="s">
        <v>78</v>
      </c>
      <c r="K40" s="158"/>
    </row>
    <row r="41" spans="2:15" ht="15" customHeight="1">
      <c r="B41" s="152"/>
      <c r="C41" s="169" t="s">
        <v>97</v>
      </c>
      <c r="D41" s="150"/>
      <c r="E41" s="150"/>
      <c r="F41" s="150"/>
      <c r="G41" s="157">
        <v>1</v>
      </c>
      <c r="H41" s="157">
        <v>1</v>
      </c>
      <c r="I41" s="151">
        <f>G41/H41</f>
        <v>1</v>
      </c>
      <c r="J41" s="176" t="s">
        <v>78</v>
      </c>
      <c r="K41" s="158"/>
    </row>
    <row r="42" spans="2:15" ht="15" customHeight="1">
      <c r="B42" s="152"/>
      <c r="C42" s="169" t="s">
        <v>98</v>
      </c>
      <c r="D42" s="150"/>
      <c r="E42" s="150"/>
      <c r="F42" s="150"/>
      <c r="G42" s="157">
        <v>1</v>
      </c>
      <c r="H42" s="157">
        <v>1</v>
      </c>
      <c r="I42" s="151">
        <f>G42/H42</f>
        <v>1</v>
      </c>
      <c r="J42" s="177" t="s">
        <v>78</v>
      </c>
      <c r="K42" s="158"/>
    </row>
    <row r="43" spans="2:15" ht="15" customHeight="1">
      <c r="B43" s="152"/>
      <c r="C43" s="169" t="s">
        <v>99</v>
      </c>
      <c r="D43" s="150"/>
      <c r="E43" s="150"/>
      <c r="F43" s="150"/>
      <c r="G43" s="157">
        <v>1</v>
      </c>
      <c r="H43" s="157">
        <v>1</v>
      </c>
      <c r="I43" s="151">
        <f>G43/H43</f>
        <v>1</v>
      </c>
      <c r="J43" s="177" t="s">
        <v>78</v>
      </c>
      <c r="K43" s="158"/>
    </row>
    <row r="44" spans="2:15" ht="15" customHeight="1">
      <c r="B44" s="152"/>
      <c r="C44" s="169" t="s">
        <v>100</v>
      </c>
      <c r="D44" s="150"/>
      <c r="E44" s="150"/>
      <c r="F44" s="150"/>
      <c r="G44" s="157">
        <v>1</v>
      </c>
      <c r="H44" s="157">
        <v>1</v>
      </c>
      <c r="I44" s="151">
        <f>G44/H44</f>
        <v>1</v>
      </c>
      <c r="J44" s="177" t="s">
        <v>78</v>
      </c>
      <c r="K44" s="158"/>
    </row>
    <row r="45" spans="2:15" ht="15" customHeight="1">
      <c r="B45" s="152"/>
      <c r="C45" s="169"/>
      <c r="D45" s="150"/>
      <c r="E45" s="150"/>
      <c r="F45" s="150"/>
      <c r="G45" s="157"/>
      <c r="H45" s="157"/>
      <c r="I45" s="151"/>
      <c r="J45" s="177"/>
      <c r="K45" s="150"/>
    </row>
    <row r="46" spans="2:15" ht="15" customHeight="1">
      <c r="B46" s="152"/>
      <c r="C46" s="169"/>
      <c r="D46" s="150"/>
      <c r="E46" s="150"/>
      <c r="F46" s="150"/>
      <c r="G46" s="157"/>
      <c r="H46" s="157"/>
      <c r="I46" s="151"/>
      <c r="J46" s="177"/>
      <c r="K46" s="150"/>
    </row>
    <row r="47" spans="2:15" ht="15" customHeight="1">
      <c r="B47" s="152"/>
      <c r="C47" s="169"/>
      <c r="D47" s="150"/>
      <c r="E47" s="150"/>
      <c r="F47" s="150"/>
      <c r="G47" s="157"/>
      <c r="H47" s="157"/>
      <c r="I47" s="151"/>
      <c r="J47" s="177"/>
      <c r="K47" s="150"/>
    </row>
    <row r="48" spans="2:15" ht="15" customHeight="1">
      <c r="B48" s="152"/>
      <c r="C48" s="169"/>
      <c r="D48" s="150"/>
      <c r="E48" s="150"/>
      <c r="F48" s="150"/>
      <c r="G48" s="157"/>
      <c r="H48" s="157"/>
      <c r="I48" s="151"/>
      <c r="J48" s="177"/>
      <c r="K48" s="150"/>
    </row>
    <row r="49" spans="2:11" ht="15" customHeight="1">
      <c r="B49" s="152"/>
      <c r="C49" s="170"/>
      <c r="D49" s="155"/>
      <c r="E49" s="155"/>
      <c r="F49" s="155"/>
      <c r="G49" s="157"/>
      <c r="H49" s="157"/>
      <c r="I49" s="151"/>
      <c r="J49" s="178"/>
      <c r="K49" s="150"/>
    </row>
    <row r="50" spans="2:11" ht="15" customHeight="1">
      <c r="B50" s="152"/>
      <c r="C50" s="169"/>
      <c r="D50" s="150"/>
      <c r="E50" s="150"/>
      <c r="F50" s="150"/>
      <c r="G50" s="150"/>
      <c r="H50" s="150"/>
      <c r="I50" s="150"/>
      <c r="J50" s="179"/>
      <c r="K50" s="150"/>
    </row>
    <row r="51" spans="2:11" ht="15" customHeight="1">
      <c r="B51" s="152"/>
      <c r="C51" s="169"/>
      <c r="D51" s="150"/>
      <c r="E51" s="150"/>
      <c r="F51" s="150"/>
      <c r="G51" s="150"/>
      <c r="H51" s="150"/>
      <c r="I51" s="150"/>
      <c r="J51" s="179"/>
      <c r="K51" s="150"/>
    </row>
  </sheetData>
  <mergeCells count="5">
    <mergeCell ref="B11:B18"/>
    <mergeCell ref="B19:B29"/>
    <mergeCell ref="B30:B34"/>
    <mergeCell ref="B35:B39"/>
    <mergeCell ref="B40:B51"/>
  </mergeCells>
  <phoneticPr fontId="20" type="noConversion"/>
  <hyperlinks>
    <hyperlink ref="C5" location="'IO List'!A1" display="IO_List" xr:uid="{00000000-0004-0000-0100-000000000000}"/>
    <hyperlink ref="C6" location="LeakTester_Device!A1" display="Device_List" xr:uid="{00000000-0004-0000-0100-000001000000}"/>
    <hyperlink ref="C7" location="'Motor List'!A1" display="Motor_List" xr:uid="{00000000-0004-0000-0100-000002000000}"/>
    <hyperlink ref="C8" location="'Pos Teaching'!A1" display="Teaching" xr:uid="{00000000-0004-0000-0100-000003000000}"/>
    <hyperlink ref="C9" location="'LeakTester Sequence'!A1" display="Sequence" xr:uid="{00000000-0004-0000-0100-000004000000}"/>
    <hyperlink ref="C10" location="'FlowChart(Main)'!A1" display="FlowChart" xr:uid="{00000000-0004-0000-01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8"/>
  <sheetViews>
    <sheetView zoomScaleNormal="100" workbookViewId="0">
      <selection activeCell="B10" sqref="B10"/>
    </sheetView>
  </sheetViews>
  <sheetFormatPr defaultColWidth="8.4140625" defaultRowHeight="17"/>
  <cols>
    <col min="2" max="2" width="76.08203125" style="3" customWidth="1"/>
    <col min="3" max="3" width="102.9140625" style="3" customWidth="1"/>
    <col min="4" max="4" width="63.6640625" style="3" customWidth="1"/>
  </cols>
  <sheetData>
    <row r="2" spans="1:8" ht="16.5" customHeight="1">
      <c r="A2" s="22"/>
      <c r="B2" s="16" t="s">
        <v>101</v>
      </c>
      <c r="C2" s="22" t="s">
        <v>102</v>
      </c>
      <c r="D2" s="22" t="s">
        <v>103</v>
      </c>
      <c r="E2" s="22" t="s">
        <v>57</v>
      </c>
      <c r="F2" s="22">
        <f>COUNTA(B2:D2)</f>
        <v>3</v>
      </c>
      <c r="G2" s="22" t="s">
        <v>104</v>
      </c>
      <c r="H2" s="23">
        <f>F3/F2</f>
        <v>1</v>
      </c>
    </row>
    <row r="3" spans="1:8" ht="16.5" customHeight="1">
      <c r="A3" s="22"/>
      <c r="B3" s="16" t="s">
        <v>56</v>
      </c>
      <c r="C3" s="16" t="s">
        <v>56</v>
      </c>
      <c r="D3" s="16" t="s">
        <v>56</v>
      </c>
      <c r="E3" s="22" t="s">
        <v>56</v>
      </c>
      <c r="F3" s="22">
        <f>COUNTIF(B3:D3, "완료")</f>
        <v>3</v>
      </c>
      <c r="G3" s="22"/>
      <c r="H3" s="22"/>
    </row>
    <row r="4" spans="1:8">
      <c r="A4" s="22"/>
      <c r="B4" s="16"/>
      <c r="C4" s="16"/>
      <c r="D4" s="16"/>
      <c r="E4" s="22"/>
      <c r="F4" s="22"/>
      <c r="G4" s="22"/>
      <c r="H4" s="22"/>
    </row>
    <row r="5" spans="1:8" ht="16.5" customHeight="1">
      <c r="B5" s="24"/>
      <c r="C5" s="24"/>
      <c r="D5" s="24"/>
    </row>
    <row r="6" spans="1:8" ht="16.5" customHeight="1">
      <c r="B6" s="24"/>
      <c r="C6" s="24"/>
      <c r="D6" s="24"/>
    </row>
    <row r="7" spans="1:8" ht="16.5" customHeight="1">
      <c r="B7" s="24"/>
      <c r="C7" s="24"/>
      <c r="D7" s="24"/>
    </row>
    <row r="8" spans="1:8" ht="16.5" customHeight="1">
      <c r="B8" s="24"/>
      <c r="C8" s="24"/>
      <c r="D8" s="24"/>
    </row>
    <row r="9" spans="1:8" ht="16.5" customHeight="1">
      <c r="B9" s="24"/>
      <c r="C9" s="24"/>
      <c r="D9" s="24"/>
    </row>
    <row r="10" spans="1:8" ht="16.5" customHeight="1">
      <c r="B10" s="24"/>
      <c r="C10" s="24"/>
      <c r="D10" s="24"/>
    </row>
    <row r="11" spans="1:8" ht="16.5" customHeight="1">
      <c r="B11" s="24"/>
      <c r="C11" s="24"/>
      <c r="D11" s="24"/>
    </row>
    <row r="12" spans="1:8" ht="16.5" customHeight="1">
      <c r="B12" s="24"/>
      <c r="C12" s="24"/>
      <c r="D12" s="24"/>
    </row>
    <row r="13" spans="1:8" ht="16.5" customHeight="1">
      <c r="B13" s="24"/>
      <c r="C13" s="24"/>
      <c r="D13" s="24"/>
    </row>
    <row r="14" spans="1:8" ht="16.5" customHeight="1">
      <c r="B14" s="24"/>
      <c r="C14" s="24"/>
      <c r="D14" s="24"/>
    </row>
    <row r="15" spans="1:8" ht="16.5" customHeight="1">
      <c r="B15" s="24"/>
      <c r="C15" s="24"/>
      <c r="D15" s="24"/>
    </row>
    <row r="16" spans="1:8" ht="16.5" customHeight="1">
      <c r="B16" s="24"/>
      <c r="C16" s="24"/>
      <c r="D16" s="24"/>
    </row>
    <row r="17" spans="2:4" ht="16.5" customHeight="1">
      <c r="B17" s="24"/>
      <c r="C17" s="24"/>
      <c r="D17" s="24"/>
    </row>
    <row r="18" spans="2:4" ht="16.5" customHeight="1">
      <c r="B18" s="24"/>
      <c r="C18" s="24"/>
      <c r="D18" s="24"/>
    </row>
    <row r="19" spans="2:4" ht="16.5" customHeight="1">
      <c r="B19" s="24"/>
      <c r="C19" s="24"/>
      <c r="D19" s="24"/>
    </row>
    <row r="20" spans="2:4" ht="16.5" customHeight="1">
      <c r="B20" s="24"/>
      <c r="C20" s="24"/>
      <c r="D20" s="24"/>
    </row>
    <row r="21" spans="2:4" ht="16.5" customHeight="1">
      <c r="B21" s="24"/>
      <c r="C21" s="24"/>
      <c r="D21" s="24"/>
    </row>
    <row r="22" spans="2:4" ht="16.5" customHeight="1">
      <c r="B22" s="24"/>
      <c r="C22" s="24"/>
      <c r="D22" s="24"/>
    </row>
    <row r="23" spans="2:4" ht="16.5" customHeight="1">
      <c r="B23" s="24"/>
      <c r="C23" s="24"/>
      <c r="D23" s="24"/>
    </row>
    <row r="24" spans="2:4" ht="16.5" customHeight="1">
      <c r="B24" s="24"/>
      <c r="C24" s="24"/>
      <c r="D24" s="24"/>
    </row>
    <row r="25" spans="2:4" ht="16.5" customHeight="1">
      <c r="B25" s="24"/>
      <c r="C25" s="24"/>
      <c r="D25" s="24"/>
    </row>
    <row r="26" spans="2:4" ht="16.5" customHeight="1">
      <c r="B26" s="24"/>
      <c r="C26" s="24"/>
      <c r="D26" s="24"/>
    </row>
    <row r="27" spans="2:4" ht="16.5" customHeight="1">
      <c r="B27" s="24"/>
      <c r="C27" s="24"/>
      <c r="D27" s="24"/>
    </row>
    <row r="28" spans="2:4" ht="16.5" customHeight="1">
      <c r="B28" s="24"/>
      <c r="C28" s="24"/>
      <c r="D28" s="24"/>
    </row>
    <row r="29" spans="2:4" ht="16.5" customHeight="1">
      <c r="B29" s="24"/>
      <c r="C29" s="24"/>
      <c r="D29" s="24"/>
    </row>
    <row r="30" spans="2:4" ht="16.5" customHeight="1">
      <c r="B30" s="24"/>
      <c r="C30" s="24"/>
      <c r="D30" s="24"/>
    </row>
    <row r="31" spans="2:4" ht="16.5" customHeight="1">
      <c r="B31" s="24"/>
      <c r="C31" s="24"/>
      <c r="D31" s="24"/>
    </row>
    <row r="32" spans="2:4" ht="16.5" customHeight="1">
      <c r="B32" s="24"/>
      <c r="C32" s="24"/>
      <c r="D32" s="24"/>
    </row>
    <row r="33" spans="2:4" ht="16.5" customHeight="1">
      <c r="B33" s="24"/>
      <c r="C33" s="24"/>
      <c r="D33" s="24"/>
    </row>
    <row r="34" spans="2:4" ht="16.5" customHeight="1">
      <c r="B34" s="24"/>
      <c r="C34" s="24"/>
      <c r="D34" s="24"/>
    </row>
    <row r="35" spans="2:4" ht="16.5" customHeight="1">
      <c r="B35" s="24"/>
      <c r="C35" s="24"/>
      <c r="D35" s="24"/>
    </row>
    <row r="36" spans="2:4" ht="16.5" customHeight="1">
      <c r="B36" s="24"/>
      <c r="C36" s="24"/>
      <c r="D36" s="24"/>
    </row>
    <row r="37" spans="2:4" ht="16.5" customHeight="1">
      <c r="B37" s="24"/>
      <c r="C37" s="24"/>
      <c r="D37" s="24"/>
    </row>
    <row r="38" spans="2:4" ht="16.5" customHeight="1">
      <c r="B38" s="24"/>
      <c r="C38" s="24"/>
      <c r="D38" s="24"/>
    </row>
  </sheetData>
  <phoneticPr fontId="2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"/>
  <sheetViews>
    <sheetView showGridLines="0" zoomScaleNormal="100" workbookViewId="0">
      <selection activeCell="E12" sqref="E12"/>
    </sheetView>
  </sheetViews>
  <sheetFormatPr defaultColWidth="8.4140625" defaultRowHeight="17"/>
  <cols>
    <col min="2" max="2" width="11.9140625" style="25" customWidth="1"/>
    <col min="3" max="3" width="21.33203125" style="25" customWidth="1"/>
    <col min="4" max="4" width="25.25" style="122" customWidth="1"/>
    <col min="5" max="5" width="30.83203125" style="122" customWidth="1"/>
    <col min="6" max="6" width="48.58203125" style="122" customWidth="1"/>
    <col min="7" max="7" width="27.1640625" style="122" customWidth="1"/>
    <col min="8" max="8" width="8.1640625" style="25" customWidth="1"/>
    <col min="9" max="9" width="10.1640625" style="25" customWidth="1"/>
    <col min="10" max="10" width="11.4140625" style="3" customWidth="1"/>
    <col min="11" max="11" width="59.75" style="3" bestFit="1" customWidth="1"/>
    <col min="12" max="14" width="9.08203125" style="3" customWidth="1"/>
    <col min="15" max="15" width="9.25" style="3" customWidth="1"/>
  </cols>
  <sheetData>
    <row r="1" spans="1:16" ht="16.5" customHeight="1">
      <c r="A1" s="24"/>
      <c r="B1" s="26"/>
      <c r="C1" s="26"/>
      <c r="D1" s="119"/>
      <c r="E1" s="119"/>
      <c r="F1" s="119"/>
      <c r="G1" s="119"/>
      <c r="H1" s="26"/>
      <c r="I1" s="26"/>
      <c r="J1" s="24"/>
      <c r="K1" s="24"/>
      <c r="L1" s="24"/>
      <c r="M1" s="24"/>
      <c r="N1" s="24"/>
      <c r="O1" s="24"/>
    </row>
    <row r="2" spans="1:16" ht="16.5" customHeight="1">
      <c r="A2" s="24"/>
      <c r="B2" s="26"/>
      <c r="C2" s="26"/>
      <c r="D2" s="119"/>
      <c r="E2" s="119"/>
      <c r="F2" s="119"/>
      <c r="G2" s="119"/>
      <c r="H2" s="26"/>
      <c r="I2" s="26"/>
      <c r="J2" s="24"/>
      <c r="K2" s="24"/>
      <c r="L2" s="24"/>
      <c r="M2" s="24"/>
      <c r="N2" s="24"/>
      <c r="O2" s="24"/>
    </row>
    <row r="3" spans="1:16" ht="16.5" customHeight="1">
      <c r="A3" s="24"/>
      <c r="B3" s="26"/>
      <c r="C3" s="26"/>
      <c r="D3" s="119"/>
      <c r="E3" s="119"/>
      <c r="F3" s="119"/>
      <c r="G3" s="119"/>
      <c r="H3" s="26"/>
      <c r="I3" s="26"/>
      <c r="J3" s="24"/>
      <c r="K3" s="24"/>
      <c r="L3" s="24"/>
      <c r="M3" s="24"/>
      <c r="N3" s="24"/>
      <c r="O3" s="24"/>
    </row>
    <row r="4" spans="1:16" ht="16.5" customHeight="1">
      <c r="A4" s="24"/>
      <c r="B4" s="26"/>
      <c r="C4" s="26"/>
      <c r="D4" s="119"/>
      <c r="E4" s="119"/>
      <c r="F4" s="119"/>
      <c r="G4" s="119"/>
      <c r="H4" s="26"/>
      <c r="I4" s="26"/>
      <c r="J4" s="24"/>
      <c r="K4" s="24"/>
      <c r="L4" s="16" t="s">
        <v>56</v>
      </c>
      <c r="M4" s="16" t="s">
        <v>105</v>
      </c>
      <c r="N4" s="16" t="s">
        <v>57</v>
      </c>
      <c r="O4" s="16" t="s">
        <v>58</v>
      </c>
    </row>
    <row r="5" spans="1:16" ht="16.5" customHeight="1">
      <c r="A5" s="24"/>
      <c r="B5" s="26"/>
      <c r="C5" s="26"/>
      <c r="D5" s="119"/>
      <c r="E5" s="119"/>
      <c r="F5" s="119"/>
      <c r="G5" s="119"/>
      <c r="H5" s="26"/>
      <c r="I5" s="26"/>
      <c r="J5" s="24"/>
      <c r="K5" s="24"/>
      <c r="L5" s="16">
        <f>COUNTIF(I8:I25, "*완료*")</f>
        <v>0</v>
      </c>
      <c r="M5" s="16">
        <f>COUNTIF(I8:I25, "*불필요*")</f>
        <v>2</v>
      </c>
      <c r="N5" s="16">
        <f>COUNTA(D8:D25)</f>
        <v>8</v>
      </c>
      <c r="O5" s="27">
        <f>(L5+M5)/N5</f>
        <v>0.25</v>
      </c>
    </row>
    <row r="6" spans="1:16" ht="16.5" customHeight="1">
      <c r="A6" s="24"/>
      <c r="B6" s="26" t="s">
        <v>106</v>
      </c>
      <c r="C6" s="26"/>
      <c r="D6" s="119"/>
      <c r="E6" s="119"/>
      <c r="F6" s="119"/>
      <c r="G6" s="119"/>
      <c r="H6" s="26"/>
      <c r="I6" s="26"/>
      <c r="J6" s="24"/>
      <c r="K6" s="24"/>
      <c r="L6" s="24"/>
      <c r="M6" s="24"/>
      <c r="N6" s="24"/>
      <c r="O6" s="24"/>
    </row>
    <row r="7" spans="1:16" s="25" customFormat="1" ht="16.5" customHeight="1">
      <c r="A7" s="26"/>
      <c r="B7" s="116" t="s">
        <v>107</v>
      </c>
      <c r="C7" s="116" t="s">
        <v>108</v>
      </c>
      <c r="D7" s="116" t="s">
        <v>109</v>
      </c>
      <c r="E7" s="116" t="s">
        <v>110</v>
      </c>
      <c r="F7" s="116" t="s">
        <v>111</v>
      </c>
      <c r="G7" s="116" t="s">
        <v>112</v>
      </c>
      <c r="H7" s="116" t="s">
        <v>113</v>
      </c>
      <c r="I7" s="116" t="s">
        <v>63</v>
      </c>
      <c r="J7" s="116" t="s">
        <v>62</v>
      </c>
      <c r="K7" s="116" t="s">
        <v>11</v>
      </c>
      <c r="L7" s="26"/>
      <c r="M7" s="26"/>
      <c r="N7" s="26"/>
      <c r="O7" s="26"/>
      <c r="P7" s="26"/>
    </row>
    <row r="8" spans="1:16" ht="16.5" customHeight="1">
      <c r="A8" s="24"/>
      <c r="B8" s="2">
        <v>1</v>
      </c>
      <c r="C8" s="127" t="s">
        <v>114</v>
      </c>
      <c r="D8" s="180" t="s">
        <v>115</v>
      </c>
      <c r="E8" s="180" t="s">
        <v>116</v>
      </c>
      <c r="F8" s="180" t="s">
        <v>117</v>
      </c>
      <c r="G8" s="180" t="s">
        <v>118</v>
      </c>
      <c r="H8" s="2" t="s">
        <v>78</v>
      </c>
      <c r="I8" s="2" t="s">
        <v>16</v>
      </c>
      <c r="J8" s="16"/>
      <c r="K8" s="180"/>
      <c r="L8" s="24"/>
      <c r="M8" s="24"/>
      <c r="N8" s="24"/>
      <c r="O8" s="24"/>
      <c r="P8" s="24"/>
    </row>
    <row r="9" spans="1:16" ht="16.5" customHeight="1">
      <c r="A9" s="24"/>
      <c r="B9" s="2">
        <v>2</v>
      </c>
      <c r="C9" s="127"/>
      <c r="D9" s="180" t="s">
        <v>119</v>
      </c>
      <c r="E9" s="180" t="s">
        <v>120</v>
      </c>
      <c r="F9" s="180" t="s">
        <v>121</v>
      </c>
      <c r="G9" s="180" t="s">
        <v>122</v>
      </c>
      <c r="H9" s="2" t="s">
        <v>78</v>
      </c>
      <c r="I9" s="2" t="s">
        <v>16</v>
      </c>
      <c r="J9" s="16"/>
      <c r="K9" s="180" t="s">
        <v>123</v>
      </c>
      <c r="L9" s="24"/>
      <c r="M9" s="24"/>
      <c r="N9" s="24"/>
      <c r="O9" s="24"/>
      <c r="P9" s="24"/>
    </row>
    <row r="10" spans="1:16" ht="16.5" customHeight="1">
      <c r="A10" s="24"/>
      <c r="B10" s="2">
        <v>3</v>
      </c>
      <c r="C10" s="127"/>
      <c r="D10" s="180" t="s">
        <v>124</v>
      </c>
      <c r="E10" s="180" t="s">
        <v>125</v>
      </c>
      <c r="F10" s="180" t="s">
        <v>126</v>
      </c>
      <c r="G10" s="180" t="s">
        <v>127</v>
      </c>
      <c r="H10" s="2" t="s">
        <v>78</v>
      </c>
      <c r="I10" s="2" t="s">
        <v>16</v>
      </c>
      <c r="J10" s="16"/>
      <c r="K10" s="180" t="s">
        <v>123</v>
      </c>
      <c r="L10" s="24"/>
      <c r="M10" s="24"/>
      <c r="N10" s="24"/>
      <c r="O10" s="24"/>
      <c r="P10" s="24"/>
    </row>
    <row r="11" spans="1:16" ht="16.5" customHeight="1">
      <c r="A11" s="24"/>
      <c r="B11" s="2">
        <v>4</v>
      </c>
      <c r="C11" s="127"/>
      <c r="D11" s="180" t="s">
        <v>128</v>
      </c>
      <c r="E11" s="180" t="s">
        <v>129</v>
      </c>
      <c r="F11" s="180" t="s">
        <v>130</v>
      </c>
      <c r="G11" s="180" t="s">
        <v>131</v>
      </c>
      <c r="H11" s="2" t="s">
        <v>78</v>
      </c>
      <c r="I11" s="2" t="s">
        <v>16</v>
      </c>
      <c r="J11" s="16"/>
      <c r="K11" s="180"/>
      <c r="L11" s="24"/>
      <c r="M11" s="24"/>
      <c r="N11" s="24"/>
      <c r="O11" s="24"/>
      <c r="P11" s="24"/>
    </row>
    <row r="12" spans="1:16" ht="16.5" customHeight="1">
      <c r="A12" s="24"/>
      <c r="B12" s="2">
        <v>5</v>
      </c>
      <c r="C12" s="127"/>
      <c r="D12" s="180" t="s">
        <v>132</v>
      </c>
      <c r="E12" s="180" t="s">
        <v>133</v>
      </c>
      <c r="F12" s="180" t="s">
        <v>134</v>
      </c>
      <c r="G12" s="180" t="s">
        <v>135</v>
      </c>
      <c r="H12" s="2" t="s">
        <v>135</v>
      </c>
      <c r="I12" s="2" t="s">
        <v>105</v>
      </c>
      <c r="J12" s="16"/>
      <c r="K12" s="180" t="s">
        <v>136</v>
      </c>
      <c r="L12" s="24"/>
      <c r="M12" s="24"/>
      <c r="N12" s="24"/>
      <c r="O12" s="24"/>
      <c r="P12" s="24"/>
    </row>
    <row r="13" spans="1:16" ht="16.5" customHeight="1">
      <c r="A13" s="24"/>
      <c r="B13" s="2">
        <v>6</v>
      </c>
      <c r="C13" s="127"/>
      <c r="D13" s="180" t="s">
        <v>137</v>
      </c>
      <c r="E13" s="180" t="s">
        <v>135</v>
      </c>
      <c r="F13" s="180" t="s">
        <v>138</v>
      </c>
      <c r="G13" s="180" t="s">
        <v>135</v>
      </c>
      <c r="H13" s="2" t="s">
        <v>135</v>
      </c>
      <c r="I13" s="2" t="s">
        <v>105</v>
      </c>
      <c r="J13" s="16"/>
      <c r="K13" s="180" t="s">
        <v>136</v>
      </c>
      <c r="L13" s="24"/>
      <c r="M13" s="24"/>
      <c r="N13" s="24"/>
      <c r="O13" s="24"/>
      <c r="P13" s="24"/>
    </row>
    <row r="14" spans="1:16" ht="16.5" customHeight="1">
      <c r="A14" s="24"/>
      <c r="B14" s="2">
        <v>7</v>
      </c>
      <c r="C14" s="127"/>
      <c r="D14" s="180" t="s">
        <v>139</v>
      </c>
      <c r="E14" s="180" t="s">
        <v>140</v>
      </c>
      <c r="F14" s="180" t="s">
        <v>141</v>
      </c>
      <c r="G14" s="180" t="s">
        <v>142</v>
      </c>
      <c r="H14" s="2" t="s">
        <v>78</v>
      </c>
      <c r="I14" s="2" t="s">
        <v>16</v>
      </c>
      <c r="J14" s="16"/>
      <c r="K14" s="180" t="s">
        <v>143</v>
      </c>
      <c r="L14" s="24"/>
      <c r="M14" s="24"/>
      <c r="N14" s="24"/>
      <c r="O14" s="24"/>
      <c r="P14" s="24"/>
    </row>
    <row r="15" spans="1:16" ht="16.5" customHeight="1">
      <c r="A15" s="24"/>
      <c r="B15" s="2">
        <v>8</v>
      </c>
      <c r="C15" s="127"/>
      <c r="D15" s="180" t="s">
        <v>144</v>
      </c>
      <c r="E15" s="180" t="s">
        <v>145</v>
      </c>
      <c r="F15" s="180" t="s">
        <v>146</v>
      </c>
      <c r="G15" s="180" t="s">
        <v>147</v>
      </c>
      <c r="H15" s="2" t="s">
        <v>78</v>
      </c>
      <c r="I15" s="2" t="s">
        <v>16</v>
      </c>
      <c r="J15" s="16"/>
      <c r="K15" s="180" t="s">
        <v>148</v>
      </c>
      <c r="L15" s="24"/>
      <c r="M15" s="24"/>
      <c r="N15" s="24"/>
      <c r="O15" s="24"/>
      <c r="P15" s="24"/>
    </row>
    <row r="16" spans="1:16" ht="16.5" customHeight="1">
      <c r="A16" s="24"/>
      <c r="B16" s="2"/>
      <c r="C16" s="127"/>
      <c r="D16" s="180"/>
      <c r="E16" s="180"/>
      <c r="F16" s="180"/>
      <c r="G16" s="180"/>
      <c r="H16" s="2"/>
      <c r="I16" s="2"/>
      <c r="J16" s="16"/>
      <c r="K16" s="180"/>
      <c r="L16" s="24"/>
      <c r="M16" s="24"/>
      <c r="N16" s="24"/>
      <c r="O16" s="24"/>
      <c r="P16" s="24"/>
    </row>
    <row r="17" spans="1:16" ht="16.5" customHeight="1">
      <c r="A17" s="24"/>
      <c r="B17" s="2"/>
      <c r="C17" s="127"/>
      <c r="D17" s="180"/>
      <c r="E17" s="180"/>
      <c r="F17" s="180"/>
      <c r="G17" s="180"/>
      <c r="H17" s="2"/>
      <c r="I17" s="2"/>
      <c r="J17" s="16"/>
      <c r="K17" s="180"/>
      <c r="L17" s="24"/>
      <c r="M17" s="24"/>
      <c r="N17" s="24"/>
      <c r="O17" s="24"/>
      <c r="P17" s="24"/>
    </row>
    <row r="18" spans="1:16" ht="16.5" customHeight="1">
      <c r="A18" s="24"/>
      <c r="B18" s="2"/>
      <c r="C18" s="127"/>
      <c r="D18" s="180"/>
      <c r="E18" s="180"/>
      <c r="F18" s="180"/>
      <c r="G18" s="180"/>
      <c r="H18" s="2"/>
      <c r="I18" s="2"/>
      <c r="J18" s="16"/>
      <c r="K18" s="180"/>
      <c r="L18" s="24"/>
      <c r="M18" s="24"/>
      <c r="N18" s="24"/>
      <c r="O18" s="24"/>
      <c r="P18" s="24"/>
    </row>
    <row r="19" spans="1:16" ht="16.5" customHeight="1">
      <c r="A19" s="24"/>
      <c r="B19" s="2"/>
      <c r="C19" s="127"/>
      <c r="D19" s="180"/>
      <c r="E19" s="180"/>
      <c r="F19" s="180"/>
      <c r="G19" s="180"/>
      <c r="H19" s="2"/>
      <c r="I19" s="2"/>
      <c r="J19" s="16"/>
      <c r="K19" s="180"/>
      <c r="L19" s="24"/>
      <c r="M19" s="24"/>
      <c r="N19" s="24"/>
      <c r="O19" s="24"/>
      <c r="P19" s="24"/>
    </row>
    <row r="20" spans="1:16" ht="16.5" customHeight="1">
      <c r="A20" s="24"/>
      <c r="B20" s="2"/>
      <c r="C20" s="127"/>
      <c r="D20" s="180"/>
      <c r="E20" s="180"/>
      <c r="F20" s="180"/>
      <c r="G20" s="180"/>
      <c r="H20" s="2"/>
      <c r="I20" s="183"/>
      <c r="J20" s="28"/>
      <c r="K20" s="181"/>
      <c r="L20" s="24"/>
      <c r="M20" s="24"/>
      <c r="N20" s="24"/>
      <c r="O20" s="24"/>
      <c r="P20" s="24"/>
    </row>
    <row r="21" spans="1:16" ht="16.5" customHeight="1">
      <c r="A21" s="24"/>
      <c r="B21" s="2"/>
      <c r="C21" s="127"/>
      <c r="D21" s="180"/>
      <c r="E21" s="180"/>
      <c r="F21" s="180"/>
      <c r="G21" s="180"/>
      <c r="H21" s="1"/>
      <c r="I21" s="31"/>
      <c r="J21" s="29"/>
      <c r="K21" s="120"/>
      <c r="L21" s="24"/>
      <c r="M21" s="24"/>
      <c r="N21" s="24"/>
      <c r="O21" s="24"/>
      <c r="P21" s="24"/>
    </row>
    <row r="22" spans="1:16" ht="16.5" customHeight="1">
      <c r="A22" s="24"/>
      <c r="B22" s="2"/>
      <c r="C22" s="127"/>
      <c r="D22" s="180"/>
      <c r="E22" s="180"/>
      <c r="F22" s="180"/>
      <c r="G22" s="180"/>
      <c r="H22" s="1"/>
      <c r="I22" s="31"/>
      <c r="J22" s="29"/>
      <c r="K22" s="120"/>
      <c r="L22" s="24"/>
      <c r="M22" s="24"/>
      <c r="N22" s="24"/>
      <c r="O22" s="24"/>
      <c r="P22" s="24"/>
    </row>
    <row r="23" spans="1:16" ht="16.5" customHeight="1">
      <c r="A23" s="24"/>
      <c r="B23" s="2"/>
      <c r="C23" s="127"/>
      <c r="D23" s="180"/>
      <c r="E23" s="180"/>
      <c r="F23" s="180"/>
      <c r="G23" s="180"/>
      <c r="H23" s="1"/>
      <c r="I23" s="31"/>
      <c r="J23" s="29"/>
      <c r="K23" s="120"/>
      <c r="L23" s="24"/>
      <c r="M23" s="24"/>
      <c r="N23" s="24"/>
      <c r="O23" s="24"/>
      <c r="P23" s="24"/>
    </row>
    <row r="24" spans="1:16" ht="16.5" customHeight="1">
      <c r="A24" s="24"/>
      <c r="B24" s="2"/>
      <c r="C24" s="127"/>
      <c r="D24" s="180"/>
      <c r="E24" s="180"/>
      <c r="F24" s="180"/>
      <c r="G24" s="180"/>
      <c r="H24" s="1"/>
      <c r="I24" s="31"/>
      <c r="J24" s="29"/>
      <c r="K24" s="120"/>
      <c r="L24" s="24"/>
      <c r="M24" s="24"/>
      <c r="N24" s="24"/>
      <c r="O24" s="24"/>
      <c r="P24" s="24"/>
    </row>
    <row r="25" spans="1:16" ht="16.5" customHeight="1">
      <c r="A25" s="24"/>
      <c r="B25" s="2"/>
      <c r="C25" s="127"/>
      <c r="D25" s="180"/>
      <c r="E25" s="180"/>
      <c r="F25" s="180"/>
      <c r="G25" s="180"/>
      <c r="H25" s="2"/>
      <c r="I25" s="184"/>
      <c r="J25" s="30"/>
      <c r="K25" s="182"/>
      <c r="L25" s="24"/>
      <c r="M25" s="24"/>
      <c r="N25" s="24"/>
      <c r="O25" s="24"/>
      <c r="P25" s="24"/>
    </row>
  </sheetData>
  <mergeCells count="1">
    <mergeCell ref="C8:C25"/>
  </mergeCells>
  <phoneticPr fontId="20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Only#_x005F_x000d_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9"/>
  <sheetViews>
    <sheetView showGridLines="0" zoomScaleNormal="100" workbookViewId="0">
      <selection activeCell="E19" sqref="E19"/>
    </sheetView>
  </sheetViews>
  <sheetFormatPr defaultColWidth="8.4140625" defaultRowHeight="17"/>
  <cols>
    <col min="1" max="1" width="4" style="3" customWidth="1"/>
    <col min="2" max="2" width="8.4140625" style="25"/>
    <col min="3" max="3" width="8.58203125" style="25" customWidth="1"/>
    <col min="4" max="4" width="17.6640625" style="122" customWidth="1"/>
    <col min="5" max="5" width="30.9140625" style="122" customWidth="1"/>
    <col min="6" max="6" width="105.9140625" style="122" bestFit="1" customWidth="1"/>
    <col min="7" max="7" width="10.5" style="3" customWidth="1"/>
    <col min="8" max="8" width="10.1640625" style="25" customWidth="1"/>
    <col min="9" max="9" width="10.1640625" style="3" customWidth="1"/>
    <col min="10" max="10" width="53.6640625" style="122" bestFit="1" customWidth="1"/>
  </cols>
  <sheetData>
    <row r="1" spans="2:16" ht="16.5" customHeight="1">
      <c r="B1" s="26"/>
      <c r="C1" s="26"/>
      <c r="D1" s="119"/>
      <c r="E1" s="119"/>
      <c r="F1" s="119"/>
      <c r="G1" s="24"/>
      <c r="H1" s="26"/>
      <c r="I1" s="24"/>
      <c r="J1" s="119"/>
      <c r="K1" s="24"/>
      <c r="L1" s="24"/>
      <c r="M1" s="24"/>
      <c r="N1" s="24"/>
      <c r="O1" s="24"/>
      <c r="P1" s="24"/>
    </row>
    <row r="2" spans="2:16" ht="16.5" customHeight="1">
      <c r="B2" s="26"/>
      <c r="C2" s="26"/>
      <c r="D2" s="119"/>
      <c r="E2" s="119"/>
      <c r="F2" s="119"/>
      <c r="G2" s="24"/>
      <c r="H2" s="26"/>
      <c r="I2" s="24"/>
      <c r="J2" s="119"/>
      <c r="K2" s="24"/>
      <c r="L2" s="24"/>
      <c r="M2" s="24"/>
      <c r="N2" s="24"/>
      <c r="O2" s="24"/>
      <c r="P2" s="24"/>
    </row>
    <row r="3" spans="2:16" ht="16.5" customHeight="1">
      <c r="B3" s="26"/>
      <c r="C3" s="26"/>
      <c r="D3" s="119"/>
      <c r="E3" s="119"/>
      <c r="F3" s="119"/>
      <c r="G3" s="24"/>
      <c r="H3" s="26"/>
      <c r="I3" s="24"/>
      <c r="J3" s="119"/>
      <c r="K3" s="24"/>
      <c r="L3" s="16" t="s">
        <v>56</v>
      </c>
      <c r="M3" s="16" t="s">
        <v>105</v>
      </c>
      <c r="N3" s="16" t="s">
        <v>57</v>
      </c>
      <c r="O3" s="16" t="s">
        <v>58</v>
      </c>
      <c r="P3" s="24"/>
    </row>
    <row r="4" spans="2:16" ht="16.5" customHeight="1">
      <c r="B4" s="117" t="s">
        <v>149</v>
      </c>
      <c r="C4" s="26"/>
      <c r="D4" s="119"/>
      <c r="E4" s="119"/>
      <c r="F4" s="119"/>
      <c r="G4" s="24"/>
      <c r="H4" s="26"/>
      <c r="I4" s="24"/>
      <c r="J4" s="119"/>
      <c r="K4" s="24"/>
      <c r="L4" s="16">
        <f>COUNTIF(H6:H39, "*완료*")</f>
        <v>19</v>
      </c>
      <c r="M4" s="16">
        <f>COUNTIF(I6:I36, "*불필요*")</f>
        <v>0</v>
      </c>
      <c r="N4" s="16">
        <f>COUNTA(F$6:F$1048576)</f>
        <v>24</v>
      </c>
      <c r="O4" s="27">
        <f>(L4+M4)/N4</f>
        <v>0.79166666666666663</v>
      </c>
      <c r="P4" s="24"/>
    </row>
    <row r="5" spans="2:16" s="25" customFormat="1" ht="16.5" customHeight="1">
      <c r="B5" s="116" t="s">
        <v>107</v>
      </c>
      <c r="C5" s="116" t="s">
        <v>150</v>
      </c>
      <c r="D5" s="116" t="s">
        <v>108</v>
      </c>
      <c r="E5" s="116" t="s">
        <v>151</v>
      </c>
      <c r="F5" s="116" t="s">
        <v>152</v>
      </c>
      <c r="G5" s="116" t="s">
        <v>153</v>
      </c>
      <c r="H5" s="116" t="s">
        <v>154</v>
      </c>
      <c r="I5" s="116" t="s">
        <v>61</v>
      </c>
      <c r="J5" s="116" t="s">
        <v>11</v>
      </c>
      <c r="K5" s="26"/>
      <c r="L5" s="26"/>
      <c r="M5" s="26"/>
      <c r="N5" s="26"/>
      <c r="O5" s="26"/>
      <c r="P5" s="26"/>
    </row>
    <row r="6" spans="2:16" ht="16.5" customHeight="1">
      <c r="B6" s="31">
        <v>1</v>
      </c>
      <c r="C6" s="31" t="s">
        <v>155</v>
      </c>
      <c r="D6" s="120" t="s">
        <v>156</v>
      </c>
      <c r="E6" s="120" t="s">
        <v>157</v>
      </c>
      <c r="F6" s="120" t="s">
        <v>158</v>
      </c>
      <c r="G6" s="29"/>
      <c r="H6" s="31" t="s">
        <v>56</v>
      </c>
      <c r="I6" s="29"/>
      <c r="J6" s="120"/>
    </row>
    <row r="7" spans="2:16" ht="16.5" customHeight="1">
      <c r="B7" s="31">
        <v>2</v>
      </c>
      <c r="C7" s="118" t="s">
        <v>155</v>
      </c>
      <c r="D7" s="120" t="s">
        <v>156</v>
      </c>
      <c r="E7" s="120" t="s">
        <v>159</v>
      </c>
      <c r="F7" s="120" t="s">
        <v>160</v>
      </c>
      <c r="G7" s="29"/>
      <c r="H7" s="31" t="s">
        <v>56</v>
      </c>
      <c r="I7" s="29"/>
      <c r="J7" s="120"/>
    </row>
    <row r="8" spans="2:16" ht="16.5" customHeight="1">
      <c r="B8" s="31">
        <v>3</v>
      </c>
      <c r="C8" s="118" t="s">
        <v>155</v>
      </c>
      <c r="D8" s="120" t="s">
        <v>156</v>
      </c>
      <c r="E8" s="120" t="s">
        <v>80</v>
      </c>
      <c r="F8" s="120" t="s">
        <v>161</v>
      </c>
      <c r="G8" s="29"/>
      <c r="H8" s="31" t="s">
        <v>56</v>
      </c>
      <c r="I8" s="29"/>
      <c r="J8" s="120"/>
    </row>
    <row r="9" spans="2:16" ht="16.5" customHeight="1">
      <c r="B9" s="31">
        <v>4</v>
      </c>
      <c r="C9" s="118" t="s">
        <v>155</v>
      </c>
      <c r="D9" s="120" t="s">
        <v>72</v>
      </c>
      <c r="E9" s="120" t="s">
        <v>81</v>
      </c>
      <c r="F9" s="120" t="s">
        <v>162</v>
      </c>
      <c r="G9" s="29"/>
      <c r="H9" s="31" t="s">
        <v>56</v>
      </c>
      <c r="I9" s="29"/>
      <c r="J9" s="120"/>
    </row>
    <row r="10" spans="2:16" ht="16.5" customHeight="1">
      <c r="B10" s="31">
        <v>5</v>
      </c>
      <c r="C10" s="118" t="s">
        <v>155</v>
      </c>
      <c r="D10" s="120" t="s">
        <v>72</v>
      </c>
      <c r="E10" s="120" t="s">
        <v>82</v>
      </c>
      <c r="F10" s="120" t="s">
        <v>163</v>
      </c>
      <c r="G10" s="29"/>
      <c r="H10" s="31" t="s">
        <v>56</v>
      </c>
      <c r="I10" s="29"/>
      <c r="J10" s="120"/>
    </row>
    <row r="11" spans="2:16" ht="16.5" customHeight="1">
      <c r="B11" s="31">
        <v>6</v>
      </c>
      <c r="C11" s="118" t="s">
        <v>155</v>
      </c>
      <c r="D11" s="121" t="s">
        <v>164</v>
      </c>
      <c r="E11" s="120" t="s">
        <v>32</v>
      </c>
      <c r="F11" s="120" t="s">
        <v>165</v>
      </c>
      <c r="G11" s="29"/>
      <c r="H11" s="31" t="s">
        <v>16</v>
      </c>
      <c r="I11" s="29"/>
      <c r="J11" s="120"/>
    </row>
    <row r="12" spans="2:16" ht="16.5" customHeight="1">
      <c r="B12" s="31">
        <v>7</v>
      </c>
      <c r="C12" s="118" t="s">
        <v>155</v>
      </c>
      <c r="D12" s="121" t="s">
        <v>164</v>
      </c>
      <c r="E12" s="120" t="s">
        <v>83</v>
      </c>
      <c r="F12" s="120" t="s">
        <v>166</v>
      </c>
      <c r="G12" s="29"/>
      <c r="H12" s="31" t="s">
        <v>16</v>
      </c>
      <c r="I12" s="29"/>
      <c r="J12" s="120"/>
    </row>
    <row r="13" spans="2:16" ht="16.5" customHeight="1">
      <c r="B13" s="31">
        <v>8</v>
      </c>
      <c r="C13" s="118" t="s">
        <v>167</v>
      </c>
      <c r="D13" s="121" t="s">
        <v>168</v>
      </c>
      <c r="E13" s="120" t="s">
        <v>84</v>
      </c>
      <c r="F13" s="120" t="s">
        <v>169</v>
      </c>
      <c r="G13" s="29"/>
      <c r="H13" s="31" t="s">
        <v>56</v>
      </c>
      <c r="I13" s="29"/>
      <c r="J13" s="120" t="s">
        <v>170</v>
      </c>
    </row>
    <row r="14" spans="2:16" ht="16.5" customHeight="1">
      <c r="B14" s="31">
        <v>9</v>
      </c>
      <c r="C14" s="118" t="s">
        <v>167</v>
      </c>
      <c r="D14" s="121" t="s">
        <v>171</v>
      </c>
      <c r="E14" s="120" t="s">
        <v>85</v>
      </c>
      <c r="F14" s="120" t="s">
        <v>172</v>
      </c>
      <c r="G14" s="29"/>
      <c r="H14" s="31" t="s">
        <v>56</v>
      </c>
      <c r="I14" s="29"/>
      <c r="J14" s="120"/>
    </row>
    <row r="15" spans="2:16" ht="16.5" customHeight="1">
      <c r="B15" s="31">
        <v>10</v>
      </c>
      <c r="C15" s="118" t="s">
        <v>167</v>
      </c>
      <c r="D15" s="121" t="s">
        <v>173</v>
      </c>
      <c r="E15" s="120" t="s">
        <v>174</v>
      </c>
      <c r="F15" s="120" t="s">
        <v>175</v>
      </c>
      <c r="G15" s="29"/>
      <c r="H15" s="31" t="s">
        <v>56</v>
      </c>
      <c r="I15" s="29"/>
      <c r="J15" s="120"/>
    </row>
    <row r="16" spans="2:16" ht="16.5" customHeight="1">
      <c r="B16" s="31">
        <v>11</v>
      </c>
      <c r="C16" s="118" t="s">
        <v>167</v>
      </c>
      <c r="D16" s="120" t="s">
        <v>176</v>
      </c>
      <c r="E16" s="120" t="s">
        <v>177</v>
      </c>
      <c r="F16" s="120" t="s">
        <v>178</v>
      </c>
      <c r="G16" s="29"/>
      <c r="H16" s="31" t="s">
        <v>56</v>
      </c>
      <c r="I16" s="29"/>
      <c r="J16" s="120"/>
    </row>
    <row r="17" spans="2:10" ht="16.5" customHeight="1">
      <c r="B17" s="31">
        <v>12</v>
      </c>
      <c r="C17" s="118" t="s">
        <v>167</v>
      </c>
      <c r="D17" s="121" t="s">
        <v>176</v>
      </c>
      <c r="E17" s="120" t="s">
        <v>179</v>
      </c>
      <c r="F17" s="120" t="s">
        <v>180</v>
      </c>
      <c r="G17" s="29"/>
      <c r="H17" s="31" t="s">
        <v>105</v>
      </c>
      <c r="I17" s="29"/>
      <c r="J17" s="120"/>
    </row>
    <row r="18" spans="2:10" ht="16.5" customHeight="1">
      <c r="B18" s="31">
        <v>13</v>
      </c>
      <c r="C18" s="31" t="s">
        <v>167</v>
      </c>
      <c r="D18" s="120" t="s">
        <v>176</v>
      </c>
      <c r="E18" s="120" t="s">
        <v>87</v>
      </c>
      <c r="F18" s="120" t="s">
        <v>181</v>
      </c>
      <c r="G18" s="29"/>
      <c r="H18" s="31" t="s">
        <v>56</v>
      </c>
      <c r="I18" s="29"/>
      <c r="J18" s="120"/>
    </row>
    <row r="19" spans="2:10" ht="16.5" customHeight="1">
      <c r="B19" s="31">
        <v>14</v>
      </c>
      <c r="C19" s="118" t="s">
        <v>167</v>
      </c>
      <c r="D19" s="121" t="s">
        <v>176</v>
      </c>
      <c r="E19" s="120" t="s">
        <v>182</v>
      </c>
      <c r="F19" s="120" t="s">
        <v>183</v>
      </c>
      <c r="G19" s="29"/>
      <c r="H19" s="31" t="s">
        <v>184</v>
      </c>
      <c r="I19" s="29"/>
      <c r="J19" s="120" t="s">
        <v>185</v>
      </c>
    </row>
    <row r="20" spans="2:10" ht="16.5" customHeight="1">
      <c r="B20" s="31">
        <v>15</v>
      </c>
      <c r="C20" s="118" t="s">
        <v>167</v>
      </c>
      <c r="D20" s="121" t="s">
        <v>101</v>
      </c>
      <c r="E20" s="120" t="s">
        <v>186</v>
      </c>
      <c r="F20" s="120" t="s">
        <v>187</v>
      </c>
      <c r="G20" s="29"/>
      <c r="H20" s="31" t="s">
        <v>184</v>
      </c>
      <c r="I20" s="29"/>
      <c r="J20" s="120" t="s">
        <v>188</v>
      </c>
    </row>
    <row r="21" spans="2:10" ht="16.5" customHeight="1">
      <c r="B21" s="31">
        <v>16</v>
      </c>
      <c r="C21" s="118" t="s">
        <v>189</v>
      </c>
      <c r="D21" s="120" t="s">
        <v>190</v>
      </c>
      <c r="E21" s="120" t="s">
        <v>191</v>
      </c>
      <c r="F21" s="120" t="s">
        <v>192</v>
      </c>
      <c r="G21" s="29"/>
      <c r="H21" s="31" t="s">
        <v>56</v>
      </c>
      <c r="I21" s="29"/>
      <c r="J21" s="120"/>
    </row>
    <row r="22" spans="2:10" ht="16.5" customHeight="1">
      <c r="B22" s="31">
        <v>17</v>
      </c>
      <c r="C22" s="118" t="s">
        <v>189</v>
      </c>
      <c r="D22" s="121" t="s">
        <v>193</v>
      </c>
      <c r="E22" s="120" t="s">
        <v>194</v>
      </c>
      <c r="F22" s="120" t="s">
        <v>195</v>
      </c>
      <c r="G22" s="29"/>
      <c r="H22" s="31" t="s">
        <v>56</v>
      </c>
      <c r="I22" s="29"/>
      <c r="J22" s="120"/>
    </row>
    <row r="23" spans="2:10" ht="16.5" customHeight="1">
      <c r="B23" s="31">
        <v>18</v>
      </c>
      <c r="C23" s="118" t="s">
        <v>189</v>
      </c>
      <c r="D23" s="121" t="s">
        <v>115</v>
      </c>
      <c r="E23" s="120" t="s">
        <v>196</v>
      </c>
      <c r="F23" s="120" t="s">
        <v>197</v>
      </c>
      <c r="G23" s="29"/>
      <c r="H23" s="31" t="s">
        <v>56</v>
      </c>
      <c r="I23" s="29"/>
      <c r="J23" s="120"/>
    </row>
    <row r="24" spans="2:10" ht="16.5" customHeight="1">
      <c r="B24" s="31">
        <v>19</v>
      </c>
      <c r="C24" s="118" t="s">
        <v>92</v>
      </c>
      <c r="D24" s="121" t="s">
        <v>198</v>
      </c>
      <c r="E24" s="120" t="s">
        <v>93</v>
      </c>
      <c r="F24" s="120" t="s">
        <v>199</v>
      </c>
      <c r="G24" s="29"/>
      <c r="H24" s="31" t="s">
        <v>56</v>
      </c>
      <c r="I24" s="29"/>
      <c r="J24" s="120"/>
    </row>
    <row r="25" spans="2:10" ht="16.5" customHeight="1">
      <c r="B25" s="31">
        <v>20</v>
      </c>
      <c r="C25" s="118" t="s">
        <v>92</v>
      </c>
      <c r="D25" s="121" t="s">
        <v>94</v>
      </c>
      <c r="E25" s="120" t="s">
        <v>94</v>
      </c>
      <c r="F25" s="120" t="s">
        <v>200</v>
      </c>
      <c r="G25" s="29"/>
      <c r="H25" s="31" t="s">
        <v>56</v>
      </c>
      <c r="I25" s="29"/>
      <c r="J25" s="120"/>
    </row>
    <row r="26" spans="2:10" ht="16.5" customHeight="1">
      <c r="B26" s="31">
        <v>21</v>
      </c>
      <c r="C26" s="118" t="s">
        <v>92</v>
      </c>
      <c r="D26" s="121" t="s">
        <v>124</v>
      </c>
      <c r="E26" s="120" t="s">
        <v>28</v>
      </c>
      <c r="F26" s="120" t="s">
        <v>29</v>
      </c>
      <c r="G26" s="29"/>
      <c r="H26" s="31" t="s">
        <v>56</v>
      </c>
      <c r="I26" s="29"/>
      <c r="J26" s="120"/>
    </row>
    <row r="27" spans="2:10" ht="16.5" customHeight="1">
      <c r="B27" s="31">
        <v>22</v>
      </c>
      <c r="C27" s="118" t="s">
        <v>95</v>
      </c>
      <c r="D27" s="120" t="s">
        <v>114</v>
      </c>
      <c r="E27" s="120" t="s">
        <v>201</v>
      </c>
      <c r="F27" s="120" t="s">
        <v>202</v>
      </c>
      <c r="G27" s="29"/>
      <c r="H27" s="31" t="s">
        <v>56</v>
      </c>
      <c r="I27" s="29"/>
      <c r="J27" s="120"/>
    </row>
    <row r="28" spans="2:10" ht="16.5" customHeight="1">
      <c r="B28" s="31">
        <v>23</v>
      </c>
      <c r="C28" s="118" t="s">
        <v>95</v>
      </c>
      <c r="D28" s="121" t="s">
        <v>103</v>
      </c>
      <c r="E28" s="120" t="s">
        <v>99</v>
      </c>
      <c r="F28" s="120" t="s">
        <v>203</v>
      </c>
      <c r="G28" s="29"/>
      <c r="H28" s="31" t="s">
        <v>56</v>
      </c>
      <c r="I28" s="29"/>
      <c r="J28" s="120"/>
    </row>
    <row r="29" spans="2:10" ht="16.5" customHeight="1">
      <c r="B29" s="31">
        <v>24</v>
      </c>
      <c r="C29" s="118" t="s">
        <v>95</v>
      </c>
      <c r="D29" s="121" t="s">
        <v>98</v>
      </c>
      <c r="E29" s="120" t="s">
        <v>204</v>
      </c>
      <c r="F29" s="120" t="s">
        <v>205</v>
      </c>
      <c r="G29" s="29"/>
      <c r="H29" s="31" t="s">
        <v>56</v>
      </c>
      <c r="I29" s="29"/>
      <c r="J29" s="120"/>
    </row>
    <row r="30" spans="2:10" ht="16.5" customHeight="1">
      <c r="B30" s="31"/>
      <c r="C30" s="31"/>
      <c r="D30" s="120"/>
      <c r="E30" s="120"/>
      <c r="F30" s="120"/>
      <c r="G30" s="29"/>
      <c r="H30" s="31"/>
      <c r="I30" s="29"/>
      <c r="J30" s="120"/>
    </row>
    <row r="31" spans="2:10" ht="16.5" customHeight="1">
      <c r="B31" s="31"/>
      <c r="C31" s="118"/>
      <c r="D31" s="120"/>
      <c r="E31" s="120"/>
      <c r="F31" s="120"/>
      <c r="G31" s="29"/>
      <c r="H31" s="31"/>
      <c r="I31" s="29"/>
      <c r="J31" s="120"/>
    </row>
    <row r="32" spans="2:10" ht="16.5" customHeight="1">
      <c r="B32" s="31"/>
      <c r="C32" s="118"/>
      <c r="D32" s="120"/>
      <c r="E32" s="120"/>
      <c r="F32" s="120"/>
      <c r="G32" s="29"/>
      <c r="H32" s="31"/>
      <c r="I32" s="29"/>
      <c r="J32" s="120"/>
    </row>
    <row r="33" spans="2:10" ht="16.5" customHeight="1">
      <c r="B33" s="31"/>
      <c r="C33" s="118"/>
      <c r="D33" s="121"/>
      <c r="E33" s="120"/>
      <c r="F33" s="120"/>
      <c r="G33" s="29"/>
      <c r="H33" s="31"/>
      <c r="I33" s="29"/>
      <c r="J33" s="120"/>
    </row>
    <row r="34" spans="2:10" ht="16.5" customHeight="1">
      <c r="B34" s="31"/>
      <c r="C34" s="31"/>
      <c r="D34" s="120"/>
      <c r="E34" s="120"/>
      <c r="F34" s="120"/>
      <c r="G34" s="29"/>
      <c r="H34" s="31"/>
      <c r="I34" s="29"/>
      <c r="J34" s="120"/>
    </row>
    <row r="35" spans="2:10" ht="16.5" customHeight="1">
      <c r="B35" s="31"/>
      <c r="C35" s="118"/>
      <c r="D35" s="120"/>
      <c r="E35" s="120"/>
      <c r="F35" s="120"/>
      <c r="G35" s="29"/>
      <c r="H35" s="31"/>
      <c r="I35" s="29"/>
      <c r="J35" s="120"/>
    </row>
    <row r="36" spans="2:10" ht="16.5" customHeight="1">
      <c r="B36" s="31"/>
      <c r="C36" s="118"/>
      <c r="D36" s="120"/>
      <c r="E36" s="120"/>
      <c r="F36" s="120"/>
      <c r="G36" s="29"/>
      <c r="H36" s="31"/>
      <c r="I36" s="29"/>
      <c r="J36" s="120"/>
    </row>
    <row r="37" spans="2:10" ht="16.5" customHeight="1">
      <c r="B37" s="31"/>
      <c r="C37" s="118"/>
      <c r="D37" s="123"/>
      <c r="E37" s="120"/>
      <c r="F37" s="120"/>
      <c r="G37" s="29"/>
      <c r="H37" s="31"/>
      <c r="I37" s="29"/>
      <c r="J37" s="120"/>
    </row>
    <row r="38" spans="2:10" ht="16.5" customHeight="1">
      <c r="B38" s="31"/>
      <c r="C38" s="118"/>
      <c r="D38" s="123"/>
      <c r="E38" s="121"/>
      <c r="F38" s="121"/>
      <c r="G38" s="22"/>
      <c r="H38" s="31"/>
      <c r="I38" s="22"/>
      <c r="J38" s="121"/>
    </row>
    <row r="39" spans="2:10" ht="16.5" customHeight="1">
      <c r="B39" s="31"/>
      <c r="C39" s="118"/>
      <c r="D39" s="123"/>
      <c r="E39" s="121"/>
      <c r="F39" s="121"/>
      <c r="G39" s="22"/>
      <c r="H39" s="31"/>
      <c r="I39" s="22"/>
      <c r="J39" s="121"/>
    </row>
  </sheetData>
  <phoneticPr fontId="20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Only#_x005F_x000d_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48576"/>
  <sheetViews>
    <sheetView zoomScale="115" zoomScaleNormal="115" workbookViewId="0">
      <pane ySplit="2" topLeftCell="A9" activePane="bottomLeft" state="frozen"/>
      <selection pane="bottomLeft"/>
    </sheetView>
  </sheetViews>
  <sheetFormatPr defaultColWidth="9" defaultRowHeight="11.5"/>
  <cols>
    <col min="1" max="1" width="3.08203125" style="32" customWidth="1"/>
    <col min="2" max="2" width="3.5" style="46" bestFit="1" customWidth="1"/>
    <col min="3" max="3" width="9" style="46"/>
    <col min="4" max="4" width="37.75" style="52" customWidth="1"/>
    <col min="5" max="5" width="9" style="46"/>
    <col min="6" max="6" width="10.4140625" style="49" bestFit="1" customWidth="1"/>
    <col min="7" max="7" width="56.75" style="32" customWidth="1"/>
    <col min="8" max="16384" width="9" style="32"/>
  </cols>
  <sheetData>
    <row r="1" spans="2:12" ht="17.5" customHeight="1">
      <c r="B1" s="131" t="s">
        <v>372</v>
      </c>
      <c r="C1" s="132"/>
      <c r="D1" s="132"/>
      <c r="E1" s="135" t="s">
        <v>206</v>
      </c>
      <c r="F1" s="132" t="s">
        <v>207</v>
      </c>
      <c r="G1" s="137" t="s">
        <v>11</v>
      </c>
      <c r="I1" s="115" t="s">
        <v>373</v>
      </c>
      <c r="J1" s="115">
        <f>COUNTIF($E$3:$E$157, "*완료*")</f>
        <v>0</v>
      </c>
      <c r="K1" s="115" t="s">
        <v>375</v>
      </c>
      <c r="L1" s="115">
        <v>76</v>
      </c>
    </row>
    <row r="2" spans="2:12" ht="13.5" customHeight="1" thickBot="1">
      <c r="B2" s="133"/>
      <c r="C2" s="134"/>
      <c r="D2" s="134"/>
      <c r="E2" s="136"/>
      <c r="F2" s="134"/>
      <c r="G2" s="138"/>
      <c r="H2" s="33"/>
      <c r="I2" s="115" t="s">
        <v>374</v>
      </c>
      <c r="J2" s="115">
        <f>COUNTIF($E$3:$E$157, "*불필요*")</f>
        <v>0</v>
      </c>
      <c r="K2" s="115" t="s">
        <v>376</v>
      </c>
      <c r="L2" s="115">
        <f>SUM(J1:J2) /L1</f>
        <v>0</v>
      </c>
    </row>
    <row r="3" spans="2:12" ht="15" customHeight="1" thickTop="1" thickBot="1">
      <c r="B3" s="139" t="s">
        <v>208</v>
      </c>
      <c r="C3" s="140"/>
      <c r="D3" s="140"/>
      <c r="E3" s="140"/>
      <c r="F3" s="140"/>
      <c r="G3" s="141"/>
      <c r="H3" s="33"/>
      <c r="I3" s="113"/>
      <c r="J3" s="113"/>
      <c r="K3" s="114"/>
    </row>
    <row r="4" spans="2:12" ht="15" customHeight="1">
      <c r="B4" s="56" t="s">
        <v>209</v>
      </c>
      <c r="C4" s="57" t="s">
        <v>210</v>
      </c>
      <c r="D4" s="58" t="s">
        <v>211</v>
      </c>
      <c r="E4" s="59"/>
      <c r="F4" s="60"/>
      <c r="G4" s="61" t="s">
        <v>212</v>
      </c>
      <c r="H4" s="33"/>
      <c r="I4" s="113"/>
      <c r="J4" s="113"/>
      <c r="K4" s="114"/>
    </row>
    <row r="5" spans="2:12" ht="15" customHeight="1">
      <c r="B5" s="62" t="s">
        <v>209</v>
      </c>
      <c r="C5" s="63" t="s">
        <v>213</v>
      </c>
      <c r="D5" s="64" t="s">
        <v>214</v>
      </c>
      <c r="E5" s="65"/>
      <c r="F5" s="66"/>
      <c r="G5" s="67" t="s">
        <v>215</v>
      </c>
      <c r="H5" s="33"/>
      <c r="I5" s="113"/>
      <c r="J5" s="113"/>
      <c r="K5" s="114"/>
    </row>
    <row r="6" spans="2:12" ht="15" customHeight="1">
      <c r="B6" s="62" t="s">
        <v>209</v>
      </c>
      <c r="C6" s="63" t="s">
        <v>216</v>
      </c>
      <c r="D6" s="64" t="s">
        <v>217</v>
      </c>
      <c r="E6" s="65"/>
      <c r="F6" s="66"/>
      <c r="G6" s="67" t="s">
        <v>218</v>
      </c>
      <c r="H6" s="33"/>
      <c r="I6" s="113"/>
      <c r="J6" s="113"/>
      <c r="K6" s="114"/>
    </row>
    <row r="7" spans="2:12" ht="15" customHeight="1">
      <c r="B7" s="62" t="s">
        <v>209</v>
      </c>
      <c r="C7" s="63" t="s">
        <v>219</v>
      </c>
      <c r="D7" s="64" t="s">
        <v>220</v>
      </c>
      <c r="E7" s="65"/>
      <c r="F7" s="66"/>
      <c r="G7" s="67" t="s">
        <v>221</v>
      </c>
      <c r="H7" s="33"/>
      <c r="I7" s="33"/>
    </row>
    <row r="8" spans="2:12" ht="15" customHeight="1">
      <c r="B8" s="62" t="s">
        <v>209</v>
      </c>
      <c r="C8" s="63" t="s">
        <v>222</v>
      </c>
      <c r="D8" s="64" t="s">
        <v>223</v>
      </c>
      <c r="E8" s="65"/>
      <c r="F8" s="66"/>
      <c r="G8" s="67" t="s">
        <v>224</v>
      </c>
      <c r="H8" s="33"/>
      <c r="I8" s="33"/>
    </row>
    <row r="9" spans="2:12" ht="15" customHeight="1">
      <c r="B9" s="62" t="s">
        <v>209</v>
      </c>
      <c r="C9" s="63" t="s">
        <v>225</v>
      </c>
      <c r="D9" s="64" t="s">
        <v>226</v>
      </c>
      <c r="E9" s="65"/>
      <c r="F9" s="66"/>
      <c r="G9" s="67" t="s">
        <v>227</v>
      </c>
      <c r="H9" s="33"/>
      <c r="I9" s="33"/>
    </row>
    <row r="10" spans="2:12" ht="15" customHeight="1">
      <c r="B10" s="62" t="s">
        <v>209</v>
      </c>
      <c r="C10" s="63" t="s">
        <v>228</v>
      </c>
      <c r="D10" s="64" t="s">
        <v>229</v>
      </c>
      <c r="E10" s="65"/>
      <c r="F10" s="66"/>
      <c r="G10" s="67" t="s">
        <v>230</v>
      </c>
      <c r="H10" s="33"/>
      <c r="I10" s="33"/>
    </row>
    <row r="11" spans="2:12" ht="15" customHeight="1">
      <c r="B11" s="62" t="s">
        <v>209</v>
      </c>
      <c r="C11" s="63" t="s">
        <v>231</v>
      </c>
      <c r="D11" s="64" t="s">
        <v>232</v>
      </c>
      <c r="E11" s="65"/>
      <c r="F11" s="66"/>
      <c r="G11" s="67" t="s">
        <v>200</v>
      </c>
      <c r="H11" s="33"/>
      <c r="I11" s="33"/>
    </row>
    <row r="12" spans="2:12" ht="15" customHeight="1">
      <c r="B12" s="62" t="s">
        <v>209</v>
      </c>
      <c r="C12" s="63" t="s">
        <v>233</v>
      </c>
      <c r="D12" s="64" t="s">
        <v>234</v>
      </c>
      <c r="E12" s="65"/>
      <c r="F12" s="66"/>
      <c r="G12" s="67" t="s">
        <v>235</v>
      </c>
      <c r="H12" s="33"/>
      <c r="I12" s="33"/>
    </row>
    <row r="13" spans="2:12" ht="15" customHeight="1">
      <c r="B13" s="62" t="s">
        <v>209</v>
      </c>
      <c r="C13" s="63" t="s">
        <v>236</v>
      </c>
      <c r="D13" s="64" t="s">
        <v>237</v>
      </c>
      <c r="E13" s="65"/>
      <c r="F13" s="66">
        <v>46194</v>
      </c>
      <c r="G13" s="67" t="s">
        <v>371</v>
      </c>
      <c r="H13" s="33"/>
      <c r="I13" s="33"/>
    </row>
    <row r="14" spans="2:12" ht="15" customHeight="1">
      <c r="B14" s="62" t="s">
        <v>209</v>
      </c>
      <c r="C14" s="63" t="s">
        <v>238</v>
      </c>
      <c r="D14" s="68" t="s">
        <v>239</v>
      </c>
      <c r="E14" s="65"/>
      <c r="F14" s="66"/>
      <c r="G14" s="67" t="s">
        <v>240</v>
      </c>
      <c r="H14" s="33"/>
      <c r="I14" s="33"/>
    </row>
    <row r="15" spans="2:12" ht="15" customHeight="1">
      <c r="B15" s="62" t="s">
        <v>209</v>
      </c>
      <c r="C15" s="63" t="s">
        <v>241</v>
      </c>
      <c r="D15" s="64" t="s">
        <v>242</v>
      </c>
      <c r="E15" s="65"/>
      <c r="F15" s="66"/>
      <c r="G15" s="67" t="s">
        <v>243</v>
      </c>
      <c r="H15" s="33"/>
      <c r="I15" s="33"/>
    </row>
    <row r="16" spans="2:12" ht="15" customHeight="1">
      <c r="B16" s="62" t="s">
        <v>209</v>
      </c>
      <c r="C16" s="63" t="s">
        <v>244</v>
      </c>
      <c r="D16" s="64" t="s">
        <v>245</v>
      </c>
      <c r="E16" s="65"/>
      <c r="F16" s="66"/>
      <c r="G16" s="67" t="s">
        <v>246</v>
      </c>
      <c r="H16" s="33"/>
      <c r="I16" s="33"/>
    </row>
    <row r="17" spans="1:9" ht="15" customHeight="1">
      <c r="B17" s="62" t="s">
        <v>209</v>
      </c>
      <c r="C17" s="63" t="s">
        <v>247</v>
      </c>
      <c r="D17" s="64" t="s">
        <v>248</v>
      </c>
      <c r="E17" s="65"/>
      <c r="F17" s="66"/>
      <c r="G17" s="67" t="s">
        <v>249</v>
      </c>
      <c r="H17" s="33"/>
      <c r="I17" s="33"/>
    </row>
    <row r="18" spans="1:9" ht="15" customHeight="1" thickBot="1">
      <c r="B18" s="69" t="s">
        <v>209</v>
      </c>
      <c r="C18" s="70" t="s">
        <v>250</v>
      </c>
      <c r="D18" s="71" t="s">
        <v>251</v>
      </c>
      <c r="E18" s="72"/>
      <c r="F18" s="73"/>
      <c r="G18" s="74" t="s">
        <v>252</v>
      </c>
      <c r="H18" s="33"/>
      <c r="I18" s="33"/>
    </row>
    <row r="19" spans="1:9" s="36" customFormat="1" ht="15" customHeight="1" thickBot="1">
      <c r="A19" s="34"/>
      <c r="B19" s="142" t="s">
        <v>253</v>
      </c>
      <c r="C19" s="143"/>
      <c r="D19" s="143"/>
      <c r="E19" s="143"/>
      <c r="F19" s="143"/>
      <c r="G19" s="144"/>
      <c r="H19" s="35"/>
      <c r="I19" s="35"/>
    </row>
    <row r="20" spans="1:9" ht="15" customHeight="1">
      <c r="B20" s="93" t="s">
        <v>209</v>
      </c>
      <c r="C20" s="94" t="s">
        <v>254</v>
      </c>
      <c r="D20" s="95" t="s">
        <v>255</v>
      </c>
      <c r="E20" s="96"/>
      <c r="F20" s="97"/>
      <c r="G20" s="98" t="s">
        <v>256</v>
      </c>
      <c r="H20" s="33"/>
      <c r="I20" s="33"/>
    </row>
    <row r="21" spans="1:9" ht="15" customHeight="1">
      <c r="B21" s="99" t="s">
        <v>209</v>
      </c>
      <c r="C21" s="100" t="s">
        <v>257</v>
      </c>
      <c r="D21" s="101" t="s">
        <v>258</v>
      </c>
      <c r="E21" s="102"/>
      <c r="F21" s="103"/>
      <c r="G21" s="104" t="s">
        <v>259</v>
      </c>
      <c r="H21" s="33"/>
      <c r="I21" s="33"/>
    </row>
    <row r="22" spans="1:9" ht="15" customHeight="1">
      <c r="B22" s="99" t="s">
        <v>209</v>
      </c>
      <c r="C22" s="100" t="s">
        <v>260</v>
      </c>
      <c r="D22" s="101" t="s">
        <v>261</v>
      </c>
      <c r="E22" s="102"/>
      <c r="F22" s="103"/>
      <c r="G22" s="104" t="s">
        <v>262</v>
      </c>
      <c r="H22" s="33"/>
      <c r="I22" s="33"/>
    </row>
    <row r="23" spans="1:9" ht="15" customHeight="1">
      <c r="B23" s="99" t="s">
        <v>209</v>
      </c>
      <c r="C23" s="100" t="s">
        <v>263</v>
      </c>
      <c r="D23" s="101" t="s">
        <v>264</v>
      </c>
      <c r="E23" s="102"/>
      <c r="F23" s="103"/>
      <c r="G23" s="104" t="s">
        <v>265</v>
      </c>
      <c r="H23" s="33"/>
      <c r="I23" s="33"/>
    </row>
    <row r="24" spans="1:9" ht="15" customHeight="1">
      <c r="B24" s="99" t="s">
        <v>209</v>
      </c>
      <c r="C24" s="100" t="s">
        <v>266</v>
      </c>
      <c r="D24" s="101" t="s">
        <v>267</v>
      </c>
      <c r="E24" s="102"/>
      <c r="F24" s="103"/>
      <c r="G24" s="104" t="s">
        <v>224</v>
      </c>
      <c r="H24" s="33"/>
      <c r="I24" s="33"/>
    </row>
    <row r="25" spans="1:9" ht="15" customHeight="1">
      <c r="B25" s="99" t="s">
        <v>209</v>
      </c>
      <c r="C25" s="100" t="s">
        <v>268</v>
      </c>
      <c r="D25" s="101" t="s">
        <v>269</v>
      </c>
      <c r="E25" s="102"/>
      <c r="F25" s="103"/>
      <c r="G25" s="104" t="s">
        <v>227</v>
      </c>
      <c r="H25" s="33"/>
      <c r="I25" s="33"/>
    </row>
    <row r="26" spans="1:9" ht="15" customHeight="1">
      <c r="B26" s="99" t="s">
        <v>209</v>
      </c>
      <c r="C26" s="100" t="s">
        <v>270</v>
      </c>
      <c r="D26" s="101" t="s">
        <v>271</v>
      </c>
      <c r="E26" s="102"/>
      <c r="F26" s="103"/>
      <c r="G26" s="104" t="s">
        <v>230</v>
      </c>
      <c r="H26" s="33"/>
      <c r="I26" s="33"/>
    </row>
    <row r="27" spans="1:9" ht="15" customHeight="1">
      <c r="B27" s="99" t="s">
        <v>209</v>
      </c>
      <c r="C27" s="100" t="s">
        <v>272</v>
      </c>
      <c r="D27" s="101" t="s">
        <v>273</v>
      </c>
      <c r="E27" s="102"/>
      <c r="F27" s="103"/>
      <c r="G27" s="104" t="s">
        <v>200</v>
      </c>
      <c r="H27" s="33"/>
      <c r="I27" s="33"/>
    </row>
    <row r="28" spans="1:9" ht="15" customHeight="1">
      <c r="B28" s="99" t="s">
        <v>209</v>
      </c>
      <c r="C28" s="100" t="s">
        <v>274</v>
      </c>
      <c r="D28" s="101" t="s">
        <v>275</v>
      </c>
      <c r="E28" s="102"/>
      <c r="F28" s="103"/>
      <c r="G28" s="105" t="s">
        <v>276</v>
      </c>
      <c r="H28" s="33"/>
      <c r="I28" s="33"/>
    </row>
    <row r="29" spans="1:9" ht="15" customHeight="1">
      <c r="B29" s="99" t="s">
        <v>209</v>
      </c>
      <c r="C29" s="100" t="s">
        <v>277</v>
      </c>
      <c r="D29" s="101" t="s">
        <v>278</v>
      </c>
      <c r="E29" s="102"/>
      <c r="F29" s="103"/>
      <c r="G29" s="105" t="s">
        <v>279</v>
      </c>
      <c r="H29" s="33"/>
      <c r="I29" s="33"/>
    </row>
    <row r="30" spans="1:9" ht="15" customHeight="1">
      <c r="B30" s="99" t="s">
        <v>209</v>
      </c>
      <c r="C30" s="100" t="s">
        <v>236</v>
      </c>
      <c r="D30" s="101" t="s">
        <v>237</v>
      </c>
      <c r="E30" s="102"/>
      <c r="F30" s="103">
        <v>46194</v>
      </c>
      <c r="G30" s="104" t="s">
        <v>371</v>
      </c>
      <c r="H30" s="33"/>
      <c r="I30" s="33"/>
    </row>
    <row r="31" spans="1:9" ht="15" customHeight="1">
      <c r="B31" s="99" t="s">
        <v>209</v>
      </c>
      <c r="C31" s="100" t="s">
        <v>280</v>
      </c>
      <c r="D31" s="101" t="s">
        <v>281</v>
      </c>
      <c r="E31" s="102"/>
      <c r="F31" s="103"/>
      <c r="G31" s="105" t="s">
        <v>282</v>
      </c>
      <c r="H31" s="33"/>
      <c r="I31" s="33"/>
    </row>
    <row r="32" spans="1:9" ht="15" customHeight="1">
      <c r="B32" s="99" t="s">
        <v>209</v>
      </c>
      <c r="C32" s="100" t="s">
        <v>283</v>
      </c>
      <c r="D32" s="101" t="s">
        <v>284</v>
      </c>
      <c r="E32" s="102"/>
      <c r="F32" s="103"/>
      <c r="G32" s="105" t="s">
        <v>285</v>
      </c>
      <c r="H32" s="33"/>
      <c r="I32" s="33"/>
    </row>
    <row r="33" spans="1:9" ht="15" customHeight="1">
      <c r="B33" s="99" t="s">
        <v>209</v>
      </c>
      <c r="C33" s="100" t="s">
        <v>286</v>
      </c>
      <c r="D33" s="101" t="s">
        <v>287</v>
      </c>
      <c r="E33" s="102"/>
      <c r="F33" s="103"/>
      <c r="G33" s="105" t="s">
        <v>288</v>
      </c>
      <c r="H33" s="33"/>
      <c r="I33" s="33"/>
    </row>
    <row r="34" spans="1:9" ht="15" customHeight="1">
      <c r="B34" s="99" t="s">
        <v>209</v>
      </c>
      <c r="C34" s="100" t="s">
        <v>289</v>
      </c>
      <c r="D34" s="101" t="s">
        <v>290</v>
      </c>
      <c r="E34" s="102"/>
      <c r="F34" s="103"/>
      <c r="G34" s="105" t="s">
        <v>291</v>
      </c>
      <c r="H34" s="33"/>
      <c r="I34" s="33"/>
    </row>
    <row r="35" spans="1:9" ht="15" customHeight="1" thickBot="1">
      <c r="B35" s="106" t="s">
        <v>209</v>
      </c>
      <c r="C35" s="107" t="s">
        <v>292</v>
      </c>
      <c r="D35" s="108" t="s">
        <v>293</v>
      </c>
      <c r="E35" s="109"/>
      <c r="F35" s="110"/>
      <c r="G35" s="111" t="s">
        <v>294</v>
      </c>
      <c r="H35" s="33"/>
      <c r="I35" s="33"/>
    </row>
    <row r="36" spans="1:9" s="36" customFormat="1" ht="15" customHeight="1" thickBot="1">
      <c r="A36" s="34"/>
      <c r="B36" s="145" t="s">
        <v>295</v>
      </c>
      <c r="C36" s="146"/>
      <c r="D36" s="146"/>
      <c r="E36" s="146"/>
      <c r="F36" s="146"/>
      <c r="G36" s="147"/>
      <c r="H36" s="35"/>
      <c r="I36" s="35"/>
    </row>
    <row r="37" spans="1:9" ht="15" customHeight="1">
      <c r="B37" s="56" t="s">
        <v>296</v>
      </c>
      <c r="C37" s="57" t="s">
        <v>297</v>
      </c>
      <c r="D37" s="58" t="s">
        <v>298</v>
      </c>
      <c r="E37" s="59"/>
      <c r="F37" s="60"/>
      <c r="G37" s="75" t="s">
        <v>299</v>
      </c>
      <c r="H37" s="33"/>
      <c r="I37" s="33"/>
    </row>
    <row r="38" spans="1:9" ht="15" customHeight="1">
      <c r="B38" s="62" t="s">
        <v>296</v>
      </c>
      <c r="C38" s="63" t="s">
        <v>300</v>
      </c>
      <c r="D38" s="64" t="s">
        <v>301</v>
      </c>
      <c r="E38" s="65"/>
      <c r="F38" s="66"/>
      <c r="G38" s="76" t="s">
        <v>302</v>
      </c>
      <c r="H38" s="33"/>
      <c r="I38" s="33"/>
    </row>
    <row r="39" spans="1:9" ht="15" customHeight="1">
      <c r="B39" s="62" t="s">
        <v>296</v>
      </c>
      <c r="C39" s="63" t="s">
        <v>303</v>
      </c>
      <c r="D39" s="64" t="s">
        <v>304</v>
      </c>
      <c r="E39" s="65"/>
      <c r="F39" s="66"/>
      <c r="G39" s="76" t="s">
        <v>305</v>
      </c>
      <c r="H39" s="33"/>
      <c r="I39" s="33"/>
    </row>
    <row r="40" spans="1:9" ht="15" customHeight="1">
      <c r="B40" s="62" t="s">
        <v>296</v>
      </c>
      <c r="C40" s="63" t="s">
        <v>306</v>
      </c>
      <c r="D40" s="77" t="s">
        <v>307</v>
      </c>
      <c r="E40" s="65"/>
      <c r="F40" s="66"/>
      <c r="G40" s="76" t="s">
        <v>308</v>
      </c>
      <c r="H40" s="33"/>
      <c r="I40" s="33"/>
    </row>
    <row r="41" spans="1:9" ht="15" customHeight="1" thickBot="1">
      <c r="B41" s="69" t="s">
        <v>296</v>
      </c>
      <c r="C41" s="70" t="s">
        <v>309</v>
      </c>
      <c r="D41" s="71" t="s">
        <v>310</v>
      </c>
      <c r="E41" s="72"/>
      <c r="F41" s="73"/>
      <c r="G41" s="78" t="s">
        <v>311</v>
      </c>
      <c r="H41" s="33"/>
      <c r="I41" s="33"/>
    </row>
    <row r="42" spans="1:9" s="36" customFormat="1" ht="15" customHeight="1" thickBot="1">
      <c r="A42" s="34"/>
      <c r="B42" s="142" t="s">
        <v>312</v>
      </c>
      <c r="C42" s="143"/>
      <c r="D42" s="143"/>
      <c r="E42" s="143"/>
      <c r="F42" s="143"/>
      <c r="G42" s="144"/>
      <c r="H42" s="35"/>
      <c r="I42" s="35"/>
    </row>
    <row r="43" spans="1:9" ht="15" customHeight="1">
      <c r="B43" s="93" t="s">
        <v>296</v>
      </c>
      <c r="C43" s="94" t="s">
        <v>313</v>
      </c>
      <c r="D43" s="95" t="s">
        <v>314</v>
      </c>
      <c r="E43" s="96"/>
      <c r="F43" s="97"/>
      <c r="G43" s="112" t="s">
        <v>299</v>
      </c>
      <c r="H43" s="33"/>
      <c r="I43" s="33"/>
    </row>
    <row r="44" spans="1:9" ht="15" customHeight="1">
      <c r="B44" s="99" t="s">
        <v>296</v>
      </c>
      <c r="C44" s="100" t="s">
        <v>315</v>
      </c>
      <c r="D44" s="101" t="s">
        <v>316</v>
      </c>
      <c r="E44" s="102"/>
      <c r="F44" s="103"/>
      <c r="G44" s="105" t="s">
        <v>317</v>
      </c>
      <c r="H44" s="33"/>
      <c r="I44" s="33"/>
    </row>
    <row r="45" spans="1:9" ht="15" customHeight="1">
      <c r="B45" s="99" t="s">
        <v>296</v>
      </c>
      <c r="C45" s="100" t="s">
        <v>318</v>
      </c>
      <c r="D45" s="101" t="s">
        <v>319</v>
      </c>
      <c r="E45" s="102"/>
      <c r="F45" s="103"/>
      <c r="G45" s="105" t="s">
        <v>320</v>
      </c>
      <c r="H45" s="33"/>
      <c r="I45" s="33"/>
    </row>
    <row r="46" spans="1:9" ht="15" customHeight="1">
      <c r="B46" s="99" t="s">
        <v>296</v>
      </c>
      <c r="C46" s="100" t="s">
        <v>321</v>
      </c>
      <c r="D46" s="101" t="s">
        <v>322</v>
      </c>
      <c r="E46" s="102"/>
      <c r="F46" s="103"/>
      <c r="G46" s="105" t="s">
        <v>323</v>
      </c>
      <c r="H46" s="33"/>
      <c r="I46" s="33"/>
    </row>
    <row r="47" spans="1:9" ht="15" customHeight="1">
      <c r="B47" s="99" t="s">
        <v>296</v>
      </c>
      <c r="C47" s="100" t="s">
        <v>324</v>
      </c>
      <c r="D47" s="101" t="s">
        <v>325</v>
      </c>
      <c r="E47" s="102"/>
      <c r="F47" s="103"/>
      <c r="G47" s="105" t="s">
        <v>326</v>
      </c>
      <c r="H47" s="33"/>
      <c r="I47" s="33"/>
    </row>
    <row r="48" spans="1:9" ht="15" customHeight="1">
      <c r="B48" s="99" t="s">
        <v>296</v>
      </c>
      <c r="C48" s="100" t="s">
        <v>327</v>
      </c>
      <c r="D48" s="101" t="s">
        <v>328</v>
      </c>
      <c r="E48" s="102"/>
      <c r="F48" s="103"/>
      <c r="G48" s="105" t="s">
        <v>308</v>
      </c>
      <c r="H48" s="33"/>
      <c r="I48" s="33"/>
    </row>
    <row r="49" spans="1:9" ht="15" customHeight="1" thickBot="1">
      <c r="B49" s="106" t="s">
        <v>296</v>
      </c>
      <c r="C49" s="107" t="s">
        <v>329</v>
      </c>
      <c r="D49" s="108" t="s">
        <v>330</v>
      </c>
      <c r="E49" s="109"/>
      <c r="F49" s="110"/>
      <c r="G49" s="111" t="s">
        <v>311</v>
      </c>
      <c r="H49" s="33"/>
      <c r="I49" s="33"/>
    </row>
    <row r="50" spans="1:9" s="36" customFormat="1" ht="15" customHeight="1" thickBot="1">
      <c r="A50" s="34"/>
      <c r="B50" s="128" t="s">
        <v>331</v>
      </c>
      <c r="C50" s="129"/>
      <c r="D50" s="129"/>
      <c r="E50" s="129"/>
      <c r="F50" s="129"/>
      <c r="G50" s="130"/>
      <c r="H50" s="35"/>
      <c r="I50" s="35"/>
    </row>
    <row r="51" spans="1:9" ht="15" customHeight="1">
      <c r="B51" s="79" t="s">
        <v>332</v>
      </c>
      <c r="C51" s="80" t="s">
        <v>333</v>
      </c>
      <c r="D51" s="81" t="s">
        <v>334</v>
      </c>
      <c r="E51" s="80"/>
      <c r="F51" s="82"/>
      <c r="G51" s="83" t="s">
        <v>335</v>
      </c>
      <c r="H51" s="33"/>
      <c r="I51" s="33"/>
    </row>
    <row r="52" spans="1:9" ht="15" customHeight="1">
      <c r="B52" s="84" t="s">
        <v>332</v>
      </c>
      <c r="C52" s="85" t="s">
        <v>336</v>
      </c>
      <c r="D52" s="77" t="s">
        <v>337</v>
      </c>
      <c r="E52" s="85"/>
      <c r="F52" s="86"/>
      <c r="G52" s="87" t="s">
        <v>338</v>
      </c>
      <c r="H52" s="33"/>
      <c r="I52" s="33"/>
    </row>
    <row r="53" spans="1:9" ht="15" customHeight="1">
      <c r="B53" s="84" t="s">
        <v>332</v>
      </c>
      <c r="C53" s="85" t="s">
        <v>339</v>
      </c>
      <c r="D53" s="77" t="s">
        <v>340</v>
      </c>
      <c r="E53" s="85"/>
      <c r="F53" s="86"/>
      <c r="G53" s="87" t="s">
        <v>341</v>
      </c>
      <c r="H53" s="33"/>
      <c r="I53" s="33"/>
    </row>
    <row r="54" spans="1:9" ht="15" customHeight="1">
      <c r="B54" s="84" t="s">
        <v>332</v>
      </c>
      <c r="C54" s="85" t="s">
        <v>342</v>
      </c>
      <c r="D54" s="77" t="s">
        <v>343</v>
      </c>
      <c r="E54" s="85"/>
      <c r="F54" s="86"/>
      <c r="G54" s="87" t="s">
        <v>344</v>
      </c>
      <c r="H54" s="33"/>
      <c r="I54" s="33"/>
    </row>
    <row r="55" spans="1:9" ht="15" customHeight="1" thickBot="1">
      <c r="B55" s="88" t="s">
        <v>332</v>
      </c>
      <c r="C55" s="89" t="s">
        <v>345</v>
      </c>
      <c r="D55" s="90" t="s">
        <v>346</v>
      </c>
      <c r="E55" s="89"/>
      <c r="F55" s="91"/>
      <c r="G55" s="92" t="s">
        <v>347</v>
      </c>
      <c r="H55" s="33"/>
      <c r="I55" s="33"/>
    </row>
    <row r="56" spans="1:9" ht="15" customHeight="1">
      <c r="B56" s="45"/>
      <c r="C56" s="37"/>
      <c r="D56" s="53"/>
      <c r="E56" s="47"/>
      <c r="F56" s="50"/>
      <c r="G56" s="39"/>
      <c r="H56" s="39"/>
      <c r="I56" s="39"/>
    </row>
    <row r="57" spans="1:9" ht="15" customHeight="1">
      <c r="B57" s="48"/>
      <c r="C57" s="48"/>
      <c r="D57" s="54"/>
      <c r="E57" s="48"/>
      <c r="F57" s="51"/>
      <c r="G57" s="40"/>
      <c r="H57" s="39"/>
      <c r="I57" s="39"/>
    </row>
    <row r="58" spans="1:9" ht="15" customHeight="1">
      <c r="B58" s="45"/>
      <c r="C58" s="37"/>
      <c r="D58" s="53"/>
      <c r="E58" s="47"/>
      <c r="F58" s="50"/>
      <c r="G58" s="38"/>
      <c r="H58" s="39"/>
      <c r="I58" s="39"/>
    </row>
    <row r="59" spans="1:9" ht="15" customHeight="1">
      <c r="B59" s="45"/>
      <c r="C59" s="37"/>
      <c r="D59" s="53"/>
      <c r="E59" s="47"/>
      <c r="F59" s="50"/>
      <c r="G59" s="38"/>
      <c r="H59" s="39"/>
      <c r="I59" s="39"/>
    </row>
    <row r="60" spans="1:9" ht="15" customHeight="1">
      <c r="B60" s="45"/>
      <c r="C60" s="37"/>
      <c r="D60" s="53"/>
      <c r="E60" s="47"/>
      <c r="F60" s="50"/>
      <c r="G60" s="38"/>
      <c r="H60" s="39"/>
      <c r="I60" s="39"/>
    </row>
    <row r="61" spans="1:9" ht="11.25" customHeight="1">
      <c r="B61" s="45"/>
      <c r="C61" s="37"/>
      <c r="D61" s="53"/>
      <c r="E61" s="47"/>
      <c r="F61" s="50"/>
      <c r="G61" s="38"/>
      <c r="H61" s="39"/>
      <c r="I61" s="39"/>
    </row>
    <row r="62" spans="1:9" ht="15" customHeight="1">
      <c r="B62" s="45"/>
      <c r="C62" s="37"/>
      <c r="D62" s="53"/>
      <c r="E62" s="47"/>
      <c r="F62" s="50"/>
      <c r="G62" s="38"/>
      <c r="H62" s="39"/>
      <c r="I62" s="39"/>
    </row>
    <row r="63" spans="1:9" ht="15" customHeight="1">
      <c r="B63" s="45"/>
      <c r="C63" s="37"/>
      <c r="D63" s="53"/>
      <c r="E63" s="47"/>
      <c r="F63" s="50"/>
      <c r="G63" s="38"/>
      <c r="H63" s="39"/>
      <c r="I63" s="39"/>
    </row>
    <row r="64" spans="1:9" ht="15" customHeight="1">
      <c r="B64" s="45"/>
      <c r="C64" s="37"/>
      <c r="D64" s="53"/>
      <c r="E64" s="47"/>
      <c r="F64" s="50"/>
      <c r="G64" s="38"/>
      <c r="H64" s="39"/>
      <c r="I64" s="39"/>
    </row>
    <row r="65" spans="2:9" ht="15" customHeight="1">
      <c r="B65" s="45"/>
      <c r="C65" s="37"/>
      <c r="D65" s="53"/>
      <c r="E65" s="47"/>
      <c r="F65" s="50"/>
      <c r="G65" s="38"/>
      <c r="H65" s="39"/>
      <c r="I65" s="39"/>
    </row>
    <row r="66" spans="2:9" ht="15" customHeight="1">
      <c r="B66" s="45"/>
      <c r="C66" s="37"/>
      <c r="D66" s="53"/>
      <c r="E66" s="47"/>
      <c r="F66" s="50"/>
      <c r="G66" s="38"/>
      <c r="H66" s="39"/>
      <c r="I66" s="39"/>
    </row>
    <row r="67" spans="2:9" ht="15" customHeight="1">
      <c r="B67" s="45"/>
      <c r="C67" s="37"/>
      <c r="D67" s="53"/>
      <c r="E67" s="47"/>
      <c r="F67" s="50"/>
      <c r="G67" s="38"/>
      <c r="H67" s="39"/>
      <c r="I67" s="39"/>
    </row>
    <row r="68" spans="2:9" ht="15" customHeight="1">
      <c r="B68" s="45"/>
      <c r="C68" s="37"/>
      <c r="D68" s="53"/>
      <c r="E68" s="47"/>
      <c r="F68" s="50"/>
      <c r="G68" s="38"/>
      <c r="H68" s="39"/>
      <c r="I68" s="39"/>
    </row>
    <row r="69" spans="2:9" ht="15" customHeight="1">
      <c r="B69" s="45"/>
      <c r="C69" s="37"/>
      <c r="D69" s="53"/>
      <c r="E69" s="47"/>
      <c r="F69" s="50"/>
      <c r="G69" s="38"/>
      <c r="H69" s="39"/>
      <c r="I69" s="39"/>
    </row>
    <row r="70" spans="2:9" ht="15" customHeight="1">
      <c r="B70" s="45"/>
      <c r="C70" s="37"/>
      <c r="D70" s="53"/>
      <c r="E70" s="47"/>
      <c r="F70" s="50"/>
      <c r="G70" s="38"/>
      <c r="H70" s="39"/>
      <c r="I70" s="39"/>
    </row>
    <row r="71" spans="2:9" ht="15" customHeight="1">
      <c r="B71" s="45"/>
      <c r="C71" s="37"/>
      <c r="D71" s="53"/>
      <c r="E71" s="47"/>
      <c r="F71" s="50"/>
      <c r="G71" s="38"/>
      <c r="H71" s="39"/>
      <c r="I71" s="39"/>
    </row>
    <row r="72" spans="2:9" ht="15" customHeight="1">
      <c r="B72" s="45"/>
      <c r="C72" s="37"/>
      <c r="D72" s="53"/>
      <c r="E72" s="47"/>
      <c r="F72" s="50"/>
      <c r="G72" s="38"/>
      <c r="H72" s="39"/>
      <c r="I72" s="39"/>
    </row>
    <row r="73" spans="2:9" ht="15" customHeight="1">
      <c r="B73" s="45"/>
      <c r="C73" s="37"/>
      <c r="D73" s="53"/>
      <c r="E73" s="47"/>
      <c r="F73" s="50"/>
      <c r="G73" s="38"/>
      <c r="H73" s="39"/>
      <c r="I73" s="39"/>
    </row>
    <row r="74" spans="2:9" ht="15" customHeight="1">
      <c r="B74" s="45"/>
      <c r="C74" s="37"/>
      <c r="D74" s="53"/>
      <c r="E74" s="47"/>
      <c r="F74" s="50"/>
      <c r="G74" s="38"/>
      <c r="H74" s="39"/>
      <c r="I74" s="39"/>
    </row>
    <row r="75" spans="2:9" ht="15" customHeight="1">
      <c r="B75" s="45"/>
      <c r="C75" s="37"/>
      <c r="D75" s="53"/>
      <c r="E75" s="47"/>
      <c r="F75" s="50"/>
      <c r="G75" s="38"/>
      <c r="H75" s="39"/>
      <c r="I75" s="39"/>
    </row>
    <row r="76" spans="2:9" ht="15" customHeight="1">
      <c r="B76" s="45"/>
      <c r="C76" s="37"/>
      <c r="D76" s="53"/>
      <c r="E76" s="47"/>
      <c r="F76" s="50"/>
      <c r="G76" s="38"/>
      <c r="H76" s="39"/>
      <c r="I76" s="39"/>
    </row>
    <row r="77" spans="2:9" ht="15" customHeight="1">
      <c r="B77" s="45"/>
      <c r="C77" s="37"/>
      <c r="D77" s="53"/>
      <c r="E77" s="47"/>
      <c r="F77" s="50"/>
      <c r="G77" s="38"/>
      <c r="H77" s="39"/>
      <c r="I77" s="39"/>
    </row>
    <row r="78" spans="2:9" ht="15" customHeight="1">
      <c r="B78" s="45"/>
      <c r="C78" s="37"/>
      <c r="D78" s="53"/>
      <c r="E78" s="47"/>
      <c r="F78" s="50"/>
      <c r="G78" s="38"/>
      <c r="H78" s="39"/>
      <c r="I78" s="39"/>
    </row>
    <row r="79" spans="2:9" ht="15" customHeight="1">
      <c r="B79" s="45"/>
      <c r="C79" s="37"/>
      <c r="D79" s="53"/>
      <c r="E79" s="47"/>
      <c r="F79" s="50"/>
      <c r="G79" s="38"/>
      <c r="H79" s="39"/>
      <c r="I79" s="39"/>
    </row>
    <row r="80" spans="2:9" ht="15" customHeight="1">
      <c r="B80" s="45"/>
      <c r="C80" s="37"/>
      <c r="D80" s="53"/>
      <c r="E80" s="47"/>
      <c r="F80" s="50"/>
      <c r="G80" s="38"/>
      <c r="H80" s="39"/>
      <c r="I80" s="39"/>
    </row>
    <row r="81" spans="2:9" ht="15" customHeight="1">
      <c r="B81" s="45"/>
      <c r="C81" s="37"/>
      <c r="D81" s="53"/>
      <c r="E81" s="47"/>
      <c r="F81" s="50"/>
      <c r="G81" s="38"/>
      <c r="H81" s="39"/>
      <c r="I81" s="39"/>
    </row>
    <row r="82" spans="2:9" ht="15" customHeight="1">
      <c r="B82" s="45"/>
      <c r="C82" s="37"/>
      <c r="D82" s="53"/>
      <c r="E82" s="47"/>
      <c r="F82" s="50"/>
      <c r="G82" s="38"/>
      <c r="H82" s="39"/>
      <c r="I82" s="39"/>
    </row>
    <row r="83" spans="2:9" ht="15" customHeight="1">
      <c r="B83" s="45"/>
      <c r="C83" s="37"/>
      <c r="D83" s="53"/>
      <c r="E83" s="47"/>
      <c r="F83" s="50"/>
      <c r="G83" s="38"/>
      <c r="H83" s="39"/>
      <c r="I83" s="39"/>
    </row>
    <row r="84" spans="2:9" ht="15" customHeight="1">
      <c r="B84" s="45"/>
      <c r="C84" s="37"/>
      <c r="D84" s="53"/>
      <c r="E84" s="47"/>
      <c r="F84" s="50"/>
      <c r="G84" s="38"/>
      <c r="H84" s="39"/>
      <c r="I84" s="39"/>
    </row>
    <row r="85" spans="2:9" ht="15" customHeight="1">
      <c r="B85" s="45"/>
      <c r="C85" s="37"/>
      <c r="D85" s="53"/>
      <c r="E85" s="47"/>
      <c r="F85" s="50"/>
      <c r="G85" s="38"/>
      <c r="H85" s="39"/>
      <c r="I85" s="39"/>
    </row>
    <row r="86" spans="2:9" ht="15" customHeight="1">
      <c r="B86" s="45"/>
      <c r="C86" s="37"/>
      <c r="D86" s="53"/>
      <c r="E86" s="47"/>
      <c r="F86" s="50"/>
      <c r="G86" s="38"/>
      <c r="H86" s="39"/>
      <c r="I86" s="39"/>
    </row>
    <row r="87" spans="2:9" ht="15" customHeight="1">
      <c r="B87" s="45"/>
      <c r="C87" s="37"/>
      <c r="D87" s="53"/>
      <c r="E87" s="47"/>
      <c r="F87" s="50"/>
      <c r="G87" s="38"/>
      <c r="H87" s="39"/>
      <c r="I87" s="39"/>
    </row>
    <row r="88" spans="2:9" ht="15" customHeight="1">
      <c r="B88" s="45"/>
      <c r="C88" s="37"/>
      <c r="D88" s="53"/>
      <c r="E88" s="47"/>
      <c r="F88" s="50"/>
      <c r="G88" s="38"/>
      <c r="H88" s="40"/>
      <c r="I88" s="40"/>
    </row>
    <row r="89" spans="2:9" ht="15" customHeight="1">
      <c r="B89" s="45"/>
      <c r="C89" s="37"/>
      <c r="D89" s="53"/>
      <c r="E89" s="47"/>
      <c r="F89" s="50"/>
      <c r="G89" s="38"/>
      <c r="H89" s="40"/>
      <c r="I89" s="40"/>
    </row>
    <row r="90" spans="2:9" ht="15" customHeight="1">
      <c r="B90" s="45"/>
      <c r="C90" s="41"/>
      <c r="D90" s="53"/>
      <c r="E90" s="47"/>
      <c r="F90" s="50"/>
      <c r="G90" s="39"/>
      <c r="H90" s="40"/>
      <c r="I90" s="40"/>
    </row>
    <row r="91" spans="2:9" ht="15" customHeight="1">
      <c r="B91" s="45"/>
      <c r="C91" s="41"/>
      <c r="D91" s="55"/>
      <c r="E91" s="47"/>
      <c r="F91" s="50"/>
      <c r="G91" s="39"/>
      <c r="H91" s="40"/>
      <c r="I91" s="40"/>
    </row>
    <row r="92" spans="2:9" ht="15" customHeight="1">
      <c r="B92" s="45"/>
      <c r="C92" s="41"/>
      <c r="D92" s="53"/>
      <c r="E92" s="47"/>
      <c r="F92" s="50"/>
      <c r="G92" s="39"/>
      <c r="H92" s="40"/>
      <c r="I92" s="40"/>
    </row>
    <row r="93" spans="2:9" ht="15" customHeight="1">
      <c r="B93" s="45"/>
      <c r="C93" s="41"/>
      <c r="D93" s="55"/>
      <c r="E93" s="47"/>
      <c r="F93" s="50"/>
      <c r="G93" s="39"/>
      <c r="H93" s="40"/>
      <c r="I93" s="40"/>
    </row>
    <row r="94" spans="2:9" ht="15" customHeight="1">
      <c r="B94" s="45"/>
      <c r="C94" s="41"/>
      <c r="D94" s="53"/>
      <c r="E94" s="47"/>
      <c r="F94" s="50"/>
      <c r="G94" s="39"/>
      <c r="H94" s="40"/>
      <c r="I94" s="40"/>
    </row>
    <row r="95" spans="2:9" ht="15" customHeight="1">
      <c r="B95" s="45"/>
      <c r="C95" s="41"/>
      <c r="D95" s="53"/>
      <c r="E95" s="47"/>
      <c r="F95" s="50"/>
      <c r="G95" s="39"/>
      <c r="H95" s="40"/>
      <c r="I95" s="40"/>
    </row>
    <row r="96" spans="2:9" ht="15" customHeight="1">
      <c r="B96" s="45"/>
      <c r="C96" s="41"/>
      <c r="D96" s="53"/>
      <c r="E96" s="47"/>
      <c r="F96" s="50"/>
      <c r="G96" s="39"/>
      <c r="H96" s="40"/>
      <c r="I96" s="40"/>
    </row>
    <row r="97" spans="2:9" ht="15" customHeight="1">
      <c r="B97" s="45"/>
      <c r="C97" s="41"/>
      <c r="D97" s="53"/>
      <c r="E97" s="47"/>
      <c r="F97" s="50"/>
      <c r="G97" s="39"/>
      <c r="H97" s="40"/>
      <c r="I97" s="40"/>
    </row>
    <row r="98" spans="2:9" ht="15" customHeight="1">
      <c r="B98" s="45"/>
      <c r="C98" s="41"/>
      <c r="D98" s="53"/>
      <c r="E98" s="47"/>
      <c r="F98" s="50"/>
      <c r="G98" s="39"/>
      <c r="H98" s="40"/>
      <c r="I98" s="40"/>
    </row>
    <row r="99" spans="2:9" ht="15" customHeight="1">
      <c r="B99" s="45"/>
      <c r="C99" s="41"/>
      <c r="D99" s="53"/>
      <c r="E99" s="47"/>
      <c r="F99" s="50"/>
      <c r="G99" s="39"/>
      <c r="H99" s="40"/>
      <c r="I99" s="40"/>
    </row>
    <row r="100" spans="2:9" ht="15" customHeight="1">
      <c r="B100" s="45"/>
      <c r="C100" s="41"/>
      <c r="D100" s="53"/>
      <c r="E100" s="47"/>
      <c r="F100" s="50"/>
      <c r="G100" s="39"/>
      <c r="H100" s="40"/>
      <c r="I100" s="40"/>
    </row>
    <row r="101" spans="2:9" ht="15" customHeight="1">
      <c r="B101" s="45"/>
      <c r="C101" s="37"/>
      <c r="D101" s="53"/>
      <c r="E101" s="47"/>
      <c r="F101" s="50"/>
      <c r="G101" s="39"/>
      <c r="H101" s="40"/>
      <c r="I101" s="40"/>
    </row>
    <row r="102" spans="2:9" ht="15" customHeight="1">
      <c r="B102" s="45"/>
      <c r="C102" s="37"/>
      <c r="D102" s="53"/>
      <c r="E102" s="47"/>
      <c r="F102" s="50"/>
      <c r="G102" s="39"/>
      <c r="H102" s="40"/>
      <c r="I102" s="40"/>
    </row>
    <row r="103" spans="2:9" ht="15" customHeight="1">
      <c r="B103" s="45"/>
      <c r="C103" s="37"/>
      <c r="D103" s="53"/>
      <c r="E103" s="47"/>
      <c r="F103" s="50"/>
      <c r="G103" s="39"/>
      <c r="H103" s="40"/>
      <c r="I103" s="40"/>
    </row>
    <row r="104" spans="2:9" ht="15" customHeight="1">
      <c r="B104" s="45"/>
      <c r="C104" s="37"/>
      <c r="D104" s="53"/>
      <c r="E104" s="47"/>
      <c r="F104" s="50"/>
      <c r="G104" s="39"/>
      <c r="H104" s="40"/>
      <c r="I104" s="40"/>
    </row>
    <row r="105" spans="2:9" ht="15" customHeight="1">
      <c r="B105" s="45"/>
      <c r="C105" s="37"/>
      <c r="D105" s="53"/>
      <c r="E105" s="47"/>
      <c r="F105" s="50"/>
      <c r="G105" s="39"/>
      <c r="H105" s="40"/>
      <c r="I105" s="40"/>
    </row>
    <row r="106" spans="2:9" ht="15" customHeight="1">
      <c r="B106" s="45"/>
      <c r="C106" s="41"/>
      <c r="D106" s="53"/>
      <c r="E106" s="47"/>
      <c r="F106" s="50"/>
      <c r="G106" s="39"/>
      <c r="H106" s="40"/>
      <c r="I106" s="40"/>
    </row>
    <row r="107" spans="2:9" ht="15" customHeight="1">
      <c r="B107" s="45"/>
      <c r="C107" s="41"/>
      <c r="D107" s="55"/>
      <c r="E107" s="47"/>
      <c r="F107" s="50"/>
      <c r="G107" s="39"/>
      <c r="H107" s="40"/>
      <c r="I107" s="40"/>
    </row>
    <row r="108" spans="2:9" ht="15" customHeight="1">
      <c r="B108" s="45"/>
      <c r="C108" s="41"/>
      <c r="D108" s="53"/>
      <c r="E108" s="47"/>
      <c r="F108" s="50"/>
      <c r="G108" s="39"/>
      <c r="H108" s="40"/>
      <c r="I108" s="40"/>
    </row>
    <row r="109" spans="2:9" ht="15" customHeight="1">
      <c r="B109" s="45"/>
      <c r="C109" s="41"/>
      <c r="D109" s="55"/>
      <c r="E109" s="47"/>
      <c r="F109" s="50"/>
      <c r="G109" s="39"/>
      <c r="H109" s="40"/>
      <c r="I109" s="40"/>
    </row>
    <row r="110" spans="2:9" ht="15" customHeight="1">
      <c r="B110" s="45"/>
      <c r="C110" s="41"/>
      <c r="D110" s="53"/>
      <c r="E110" s="47"/>
      <c r="F110" s="50"/>
      <c r="G110" s="39"/>
      <c r="H110" s="40"/>
      <c r="I110" s="40"/>
    </row>
    <row r="111" spans="2:9" ht="15" customHeight="1">
      <c r="B111" s="45"/>
      <c r="C111" s="41"/>
      <c r="D111" s="53"/>
      <c r="E111" s="47"/>
      <c r="F111" s="50"/>
      <c r="G111" s="39"/>
      <c r="H111" s="40"/>
      <c r="I111" s="40"/>
    </row>
    <row r="112" spans="2:9" ht="15" customHeight="1">
      <c r="B112" s="45"/>
      <c r="C112" s="41"/>
      <c r="D112" s="53"/>
      <c r="E112" s="47"/>
      <c r="F112" s="50"/>
      <c r="G112" s="39"/>
      <c r="H112" s="40"/>
      <c r="I112" s="40"/>
    </row>
    <row r="113" spans="2:9" ht="15" customHeight="1">
      <c r="B113" s="45"/>
      <c r="C113" s="41"/>
      <c r="D113" s="53"/>
      <c r="E113" s="47"/>
      <c r="F113" s="50"/>
      <c r="G113" s="39"/>
      <c r="H113" s="40"/>
      <c r="I113" s="40"/>
    </row>
    <row r="114" spans="2:9" ht="15" customHeight="1">
      <c r="B114" s="45"/>
      <c r="C114" s="41"/>
      <c r="D114" s="53"/>
      <c r="E114" s="47"/>
      <c r="F114" s="50"/>
      <c r="G114" s="39"/>
      <c r="H114" s="40"/>
      <c r="I114" s="40"/>
    </row>
    <row r="115" spans="2:9" ht="15" customHeight="1">
      <c r="B115" s="45"/>
      <c r="C115" s="41"/>
      <c r="D115" s="53"/>
      <c r="E115" s="47"/>
      <c r="F115" s="50"/>
      <c r="G115" s="39"/>
      <c r="H115" s="40"/>
      <c r="I115" s="40"/>
    </row>
    <row r="116" spans="2:9" ht="15" customHeight="1">
      <c r="B116" s="45"/>
      <c r="C116" s="41"/>
      <c r="D116" s="53"/>
      <c r="E116" s="47"/>
      <c r="F116" s="50"/>
      <c r="G116" s="39"/>
      <c r="H116" s="40"/>
      <c r="I116" s="40"/>
    </row>
    <row r="117" spans="2:9" ht="15" customHeight="1">
      <c r="B117" s="45"/>
      <c r="C117" s="37"/>
      <c r="D117" s="53"/>
      <c r="E117" s="47"/>
      <c r="F117" s="50"/>
      <c r="G117" s="39"/>
      <c r="H117" s="40"/>
      <c r="I117" s="40"/>
    </row>
    <row r="118" spans="2:9" ht="15" customHeight="1">
      <c r="B118" s="45"/>
      <c r="C118" s="37"/>
      <c r="D118" s="53"/>
      <c r="E118" s="47"/>
      <c r="F118" s="50"/>
      <c r="G118" s="39"/>
      <c r="H118" s="40"/>
      <c r="I118" s="40"/>
    </row>
    <row r="119" spans="2:9" ht="15" customHeight="1">
      <c r="B119" s="45"/>
      <c r="C119" s="37"/>
      <c r="D119" s="53"/>
      <c r="E119" s="47"/>
      <c r="F119" s="50"/>
      <c r="G119" s="39"/>
      <c r="H119" s="40"/>
      <c r="I119" s="40"/>
    </row>
    <row r="120" spans="2:9" ht="15" customHeight="1">
      <c r="B120" s="45"/>
      <c r="C120" s="37"/>
      <c r="D120" s="53"/>
      <c r="E120" s="47"/>
      <c r="F120" s="50"/>
      <c r="G120" s="39"/>
      <c r="H120" s="40"/>
      <c r="I120" s="40"/>
    </row>
    <row r="121" spans="2:9" ht="15" customHeight="1">
      <c r="B121" s="45"/>
      <c r="C121" s="37"/>
      <c r="D121" s="53"/>
      <c r="E121" s="47"/>
      <c r="F121" s="50"/>
      <c r="G121" s="39"/>
      <c r="H121" s="40"/>
      <c r="I121" s="40"/>
    </row>
    <row r="122" spans="2:9" ht="15" customHeight="1">
      <c r="B122" s="45"/>
      <c r="C122" s="41"/>
      <c r="D122" s="53"/>
      <c r="E122" s="47"/>
      <c r="F122" s="50"/>
      <c r="G122" s="39"/>
      <c r="H122" s="40"/>
      <c r="I122" s="40"/>
    </row>
    <row r="123" spans="2:9" ht="15" customHeight="1">
      <c r="B123" s="45"/>
      <c r="C123" s="41"/>
      <c r="D123" s="55"/>
      <c r="E123" s="47"/>
      <c r="F123" s="50"/>
      <c r="G123" s="39"/>
      <c r="H123" s="40"/>
      <c r="I123" s="40"/>
    </row>
    <row r="124" spans="2:9" ht="15" customHeight="1">
      <c r="B124" s="45"/>
      <c r="C124" s="41"/>
      <c r="D124" s="53"/>
      <c r="E124" s="47"/>
      <c r="F124" s="50"/>
      <c r="G124" s="39"/>
      <c r="H124" s="40"/>
      <c r="I124" s="40"/>
    </row>
    <row r="125" spans="2:9" ht="15" customHeight="1">
      <c r="B125" s="45"/>
      <c r="C125" s="41"/>
      <c r="D125" s="55"/>
      <c r="E125" s="47"/>
      <c r="F125" s="50"/>
      <c r="G125" s="39"/>
      <c r="H125" s="40"/>
      <c r="I125" s="40"/>
    </row>
    <row r="126" spans="2:9" ht="15" customHeight="1">
      <c r="B126" s="45"/>
      <c r="C126" s="41"/>
      <c r="D126" s="53"/>
      <c r="E126" s="47"/>
      <c r="F126" s="50"/>
      <c r="G126" s="39"/>
      <c r="H126" s="40"/>
      <c r="I126" s="40"/>
    </row>
    <row r="127" spans="2:9" ht="15" customHeight="1">
      <c r="B127" s="45"/>
      <c r="C127" s="41"/>
      <c r="D127" s="53"/>
      <c r="E127" s="47"/>
      <c r="F127" s="50"/>
      <c r="G127" s="39"/>
      <c r="H127" s="40"/>
      <c r="I127" s="40"/>
    </row>
    <row r="128" spans="2:9" ht="15" customHeight="1">
      <c r="B128" s="45"/>
      <c r="C128" s="41"/>
      <c r="D128" s="53"/>
      <c r="E128" s="47"/>
      <c r="F128" s="50"/>
      <c r="G128" s="39"/>
      <c r="H128" s="40"/>
      <c r="I128" s="40"/>
    </row>
    <row r="129" spans="2:9" ht="15" customHeight="1">
      <c r="B129" s="45"/>
      <c r="C129" s="41"/>
      <c r="D129" s="53"/>
      <c r="E129" s="47"/>
      <c r="F129" s="50"/>
      <c r="G129" s="39"/>
      <c r="H129" s="40"/>
      <c r="I129" s="40"/>
    </row>
    <row r="130" spans="2:9" ht="15" customHeight="1">
      <c r="B130" s="45"/>
      <c r="C130" s="41"/>
      <c r="D130" s="53"/>
      <c r="E130" s="47"/>
      <c r="F130" s="50"/>
      <c r="G130" s="39"/>
      <c r="H130" s="40"/>
      <c r="I130" s="40"/>
    </row>
    <row r="131" spans="2:9" ht="15" customHeight="1">
      <c r="B131" s="45"/>
      <c r="C131" s="41"/>
      <c r="D131" s="53"/>
      <c r="E131" s="47"/>
      <c r="F131" s="50"/>
      <c r="G131" s="39"/>
      <c r="H131" s="40"/>
      <c r="I131" s="40"/>
    </row>
    <row r="132" spans="2:9" ht="15" customHeight="1">
      <c r="B132" s="45"/>
      <c r="C132" s="41"/>
      <c r="D132" s="53"/>
      <c r="E132" s="47"/>
      <c r="F132" s="50"/>
      <c r="G132" s="39"/>
      <c r="H132" s="40"/>
      <c r="I132" s="40"/>
    </row>
    <row r="133" spans="2:9" ht="15" customHeight="1">
      <c r="B133" s="45"/>
      <c r="C133" s="37"/>
      <c r="D133" s="53"/>
      <c r="E133" s="47"/>
      <c r="F133" s="50"/>
      <c r="G133" s="39"/>
      <c r="H133" s="40"/>
      <c r="I133" s="40"/>
    </row>
    <row r="134" spans="2:9" ht="15" customHeight="1">
      <c r="B134" s="45"/>
      <c r="C134" s="37"/>
      <c r="D134" s="53"/>
      <c r="E134" s="47"/>
      <c r="F134" s="50"/>
      <c r="G134" s="39"/>
      <c r="H134" s="40"/>
      <c r="I134" s="40"/>
    </row>
    <row r="135" spans="2:9" ht="15" customHeight="1">
      <c r="B135" s="45"/>
      <c r="C135" s="37"/>
      <c r="D135" s="53"/>
      <c r="E135" s="47"/>
      <c r="F135" s="50"/>
      <c r="G135" s="39"/>
      <c r="H135" s="40"/>
      <c r="I135" s="40"/>
    </row>
    <row r="136" spans="2:9" ht="15" customHeight="1">
      <c r="B136" s="45"/>
      <c r="C136" s="37"/>
      <c r="D136" s="53"/>
      <c r="E136" s="47"/>
      <c r="F136" s="50"/>
      <c r="G136" s="39"/>
      <c r="H136" s="40"/>
      <c r="I136" s="40"/>
    </row>
    <row r="137" spans="2:9" ht="15" customHeight="1">
      <c r="B137" s="45"/>
      <c r="C137" s="37"/>
      <c r="D137" s="53"/>
      <c r="E137" s="47"/>
      <c r="F137" s="50"/>
      <c r="G137" s="39"/>
      <c r="H137" s="40"/>
      <c r="I137" s="40"/>
    </row>
    <row r="138" spans="2:9" ht="15" customHeight="1">
      <c r="B138" s="45"/>
      <c r="C138" s="41"/>
      <c r="D138" s="53"/>
      <c r="E138" s="47"/>
      <c r="F138" s="50"/>
      <c r="G138" s="39"/>
      <c r="H138" s="40"/>
      <c r="I138" s="40"/>
    </row>
    <row r="139" spans="2:9" ht="15" customHeight="1">
      <c r="B139" s="45"/>
      <c r="C139" s="41"/>
      <c r="D139" s="53"/>
      <c r="E139" s="47"/>
      <c r="F139" s="50"/>
      <c r="G139" s="39"/>
      <c r="H139" s="40"/>
      <c r="I139" s="40"/>
    </row>
    <row r="140" spans="2:9" ht="15" customHeight="1">
      <c r="B140" s="45"/>
      <c r="C140" s="41"/>
      <c r="D140" s="53"/>
      <c r="E140" s="47"/>
      <c r="F140" s="50"/>
      <c r="G140" s="39"/>
      <c r="H140" s="40"/>
      <c r="I140" s="40"/>
    </row>
    <row r="141" spans="2:9" ht="15" customHeight="1">
      <c r="B141" s="45"/>
      <c r="C141" s="41"/>
      <c r="D141" s="53"/>
      <c r="E141" s="47"/>
      <c r="F141" s="50"/>
      <c r="G141" s="39"/>
      <c r="H141" s="40"/>
      <c r="I141" s="40"/>
    </row>
    <row r="142" spans="2:9" ht="15" customHeight="1">
      <c r="B142" s="45"/>
      <c r="C142" s="41"/>
      <c r="D142" s="53"/>
      <c r="E142" s="47"/>
      <c r="F142" s="50"/>
      <c r="G142" s="39"/>
      <c r="H142" s="40"/>
      <c r="I142" s="40"/>
    </row>
    <row r="143" spans="2:9" ht="15" customHeight="1">
      <c r="B143" s="45"/>
      <c r="C143" s="41"/>
      <c r="D143" s="53"/>
      <c r="E143" s="47"/>
      <c r="F143" s="50"/>
      <c r="G143" s="39"/>
      <c r="H143" s="40"/>
      <c r="I143" s="40"/>
    </row>
    <row r="144" spans="2:9" ht="15" customHeight="1">
      <c r="B144" s="45"/>
      <c r="C144" s="41"/>
      <c r="D144" s="53"/>
      <c r="E144" s="47"/>
      <c r="F144" s="50"/>
      <c r="G144" s="39"/>
      <c r="H144" s="40"/>
      <c r="I144" s="40"/>
    </row>
    <row r="145" spans="2:9" ht="15" customHeight="1">
      <c r="B145" s="45"/>
      <c r="C145" s="41"/>
      <c r="D145" s="53"/>
      <c r="E145" s="47"/>
      <c r="F145" s="50"/>
      <c r="G145" s="39"/>
      <c r="H145" s="40"/>
      <c r="I145" s="40"/>
    </row>
    <row r="146" spans="2:9" ht="15" customHeight="1">
      <c r="B146" s="45"/>
      <c r="C146" s="41"/>
      <c r="D146" s="53"/>
      <c r="E146" s="47"/>
      <c r="F146" s="50"/>
      <c r="G146" s="39"/>
      <c r="H146" s="40"/>
      <c r="I146" s="40"/>
    </row>
    <row r="147" spans="2:9" ht="15" customHeight="1">
      <c r="B147" s="45"/>
      <c r="C147" s="41"/>
      <c r="D147" s="53"/>
      <c r="E147" s="47"/>
      <c r="F147" s="50"/>
      <c r="G147" s="39"/>
      <c r="H147" s="40"/>
      <c r="I147" s="40"/>
    </row>
    <row r="148" spans="2:9" ht="15" customHeight="1">
      <c r="B148" s="45"/>
      <c r="C148" s="41"/>
      <c r="D148" s="53"/>
      <c r="E148" s="47"/>
      <c r="F148" s="50"/>
      <c r="G148" s="39"/>
      <c r="H148" s="40"/>
      <c r="I148" s="40"/>
    </row>
    <row r="149" spans="2:9" ht="15" customHeight="1">
      <c r="B149" s="45"/>
      <c r="C149" s="37"/>
      <c r="D149" s="53"/>
      <c r="E149" s="47"/>
      <c r="F149" s="50"/>
      <c r="G149" s="39"/>
      <c r="H149" s="40"/>
      <c r="I149" s="40"/>
    </row>
    <row r="150" spans="2:9" ht="15" customHeight="1">
      <c r="B150" s="45"/>
      <c r="C150" s="37"/>
      <c r="D150" s="53"/>
      <c r="E150" s="47"/>
      <c r="F150" s="50"/>
      <c r="G150" s="39"/>
      <c r="H150" s="40"/>
      <c r="I150" s="40"/>
    </row>
    <row r="151" spans="2:9" ht="15" customHeight="1">
      <c r="B151" s="45"/>
      <c r="C151" s="37"/>
      <c r="D151" s="53"/>
      <c r="E151" s="47"/>
      <c r="F151" s="50"/>
      <c r="G151" s="39"/>
      <c r="H151" s="40"/>
      <c r="I151" s="40"/>
    </row>
    <row r="152" spans="2:9" ht="15" customHeight="1">
      <c r="B152" s="45"/>
      <c r="C152" s="37"/>
      <c r="D152" s="53"/>
      <c r="E152" s="47"/>
      <c r="F152" s="50"/>
      <c r="G152" s="39"/>
      <c r="H152" s="40"/>
      <c r="I152" s="40"/>
    </row>
    <row r="153" spans="2:9" ht="15" customHeight="1">
      <c r="B153" s="45"/>
      <c r="C153" s="37"/>
      <c r="D153" s="53"/>
      <c r="E153" s="47"/>
      <c r="F153" s="50"/>
      <c r="G153" s="39"/>
      <c r="H153" s="40"/>
      <c r="I153" s="40"/>
    </row>
    <row r="154" spans="2:9" ht="15" customHeight="1"/>
    <row r="155" spans="2:9" ht="15" customHeight="1"/>
    <row r="156" spans="2:9" ht="15" customHeight="1"/>
    <row r="157" spans="2:9" ht="1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9">
    <mergeCell ref="B50:G50"/>
    <mergeCell ref="B1:D2"/>
    <mergeCell ref="E1:E2"/>
    <mergeCell ref="F1:F2"/>
    <mergeCell ref="G1:G2"/>
    <mergeCell ref="B3:G3"/>
    <mergeCell ref="B19:G19"/>
    <mergeCell ref="B36:G36"/>
    <mergeCell ref="B42:G42"/>
  </mergeCells>
  <phoneticPr fontId="20" type="noConversion"/>
  <conditionalFormatting sqref="C62:C157 B4:C18 B56:C60 B20:C35 B19 B37:C41 B36 B43:C49 B42">
    <cfRule type="cellIs" dxfId="14" priority="2" operator="equal">
      <formula>"Y"</formula>
    </cfRule>
    <cfRule type="cellIs" dxfId="13" priority="3" operator="equal">
      <formula>"X"</formula>
    </cfRule>
    <cfRule type="cellIs" dxfId="12" priority="4" operator="equal">
      <formula>"SPARE"</formula>
    </cfRule>
  </conditionalFormatting>
  <conditionalFormatting sqref="B4:C18">
    <cfRule type="cellIs" dxfId="11" priority="5" operator="equal">
      <formula>"Y"</formula>
    </cfRule>
    <cfRule type="cellIs" dxfId="10" priority="6" operator="equal">
      <formula>"X"</formula>
    </cfRule>
    <cfRule type="cellIs" dxfId="9" priority="7" operator="equal">
      <formula>"SPARE"</formula>
    </cfRule>
  </conditionalFormatting>
  <conditionalFormatting sqref="B4:C18">
    <cfRule type="cellIs" dxfId="8" priority="8" operator="equal">
      <formula>"Y"</formula>
    </cfRule>
    <cfRule type="cellIs" dxfId="7" priority="9" operator="equal">
      <formula>"X"</formula>
    </cfRule>
    <cfRule type="cellIs" dxfId="6" priority="10" operator="equal">
      <formula>"SPARE"</formula>
    </cfRule>
  </conditionalFormatting>
  <conditionalFormatting sqref="B4:C18">
    <cfRule type="cellIs" dxfId="5" priority="11" operator="equal">
      <formula>"Y"</formula>
    </cfRule>
    <cfRule type="cellIs" dxfId="4" priority="12" operator="equal">
      <formula>"X"</formula>
    </cfRule>
    <cfRule type="cellIs" dxfId="3" priority="13" operator="equal">
      <formula>"SPARE"</formula>
    </cfRule>
  </conditionalFormatting>
  <conditionalFormatting sqref="B4:C18 B3">
    <cfRule type="cellIs" dxfId="2" priority="14" operator="equal">
      <formula>"Y"</formula>
    </cfRule>
    <cfRule type="cellIs" dxfId="1" priority="15" operator="equal">
      <formula>"X"</formula>
    </cfRule>
    <cfRule type="cellIs" dxfId="0" priority="16" operator="equal">
      <formula>"SPARE"</formula>
    </cfRule>
  </conditionalFormatting>
  <dataValidations count="1">
    <dataValidation type="list" allowBlank="1" showInputMessage="1" showErrorMessage="1" sqref="E4:E18 E20:E35 E37:E41 E43:E49 E51:E55" xr:uid="{FA1E00B4-615A-4D22-ADFD-108F878D95EE}">
      <formula1>"완료,불필요"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4"/>
  <sheetViews>
    <sheetView zoomScaleNormal="100" workbookViewId="0">
      <selection activeCell="J9" sqref="J9"/>
    </sheetView>
  </sheetViews>
  <sheetFormatPr defaultColWidth="9" defaultRowHeight="11.5"/>
  <cols>
    <col min="1" max="3" width="9" style="32"/>
    <col min="4" max="4" width="19.33203125" style="32" customWidth="1"/>
    <col min="5" max="5" width="31.1640625" style="32" customWidth="1"/>
    <col min="6" max="9" width="9" style="32"/>
    <col min="10" max="10" width="49.5" style="32" customWidth="1"/>
    <col min="11" max="16384" width="9" style="32"/>
  </cols>
  <sheetData>
    <row r="1" spans="1:18" ht="11.25" customHeight="1" thickBot="1">
      <c r="A1" s="34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33"/>
      <c r="O1" s="33"/>
      <c r="P1" s="33"/>
      <c r="Q1" s="33"/>
      <c r="R1" s="33"/>
    </row>
    <row r="2" spans="1:18" s="198" customFormat="1" ht="15" customHeight="1">
      <c r="B2" s="199"/>
      <c r="C2" s="189"/>
      <c r="D2" s="189" t="s">
        <v>348</v>
      </c>
      <c r="E2" s="189"/>
      <c r="F2" s="189" t="s">
        <v>349</v>
      </c>
      <c r="G2" s="189" t="s">
        <v>350</v>
      </c>
      <c r="H2" s="189" t="s">
        <v>351</v>
      </c>
      <c r="I2" s="189" t="s">
        <v>352</v>
      </c>
      <c r="J2" s="189" t="s">
        <v>11</v>
      </c>
      <c r="K2" s="189" t="s">
        <v>353</v>
      </c>
      <c r="L2" s="190" t="s">
        <v>63</v>
      </c>
      <c r="M2" s="200"/>
      <c r="N2" s="200"/>
      <c r="O2" s="2" t="s">
        <v>56</v>
      </c>
      <c r="P2" s="2" t="s">
        <v>105</v>
      </c>
      <c r="Q2" s="2" t="s">
        <v>57</v>
      </c>
      <c r="R2" s="2" t="s">
        <v>58</v>
      </c>
    </row>
    <row r="3" spans="1:18" ht="15" customHeight="1">
      <c r="B3" s="191" t="s">
        <v>354</v>
      </c>
      <c r="C3" s="185">
        <v>1</v>
      </c>
      <c r="D3" s="201" t="s">
        <v>355</v>
      </c>
      <c r="E3" s="201" t="s">
        <v>356</v>
      </c>
      <c r="F3" s="186"/>
      <c r="G3" s="186"/>
      <c r="H3" s="186"/>
      <c r="I3" s="186"/>
      <c r="J3" s="201" t="s">
        <v>357</v>
      </c>
      <c r="K3" s="187"/>
      <c r="L3" s="192"/>
      <c r="M3" s="33"/>
      <c r="N3" s="33"/>
      <c r="O3" s="16">
        <f>COUNTIF(L3:L15, "*완료*")</f>
        <v>0</v>
      </c>
      <c r="P3" s="16">
        <f>COUNTIF(L3:L15, "*불필요*")</f>
        <v>0</v>
      </c>
      <c r="Q3" s="16">
        <f>COUNTA(D3:D15)</f>
        <v>1</v>
      </c>
      <c r="R3" s="27">
        <f>(O3+P3)/Q3</f>
        <v>0</v>
      </c>
    </row>
    <row r="4" spans="1:18" ht="15" customHeight="1">
      <c r="B4" s="191"/>
      <c r="C4" s="185">
        <v>2</v>
      </c>
      <c r="D4" s="201"/>
      <c r="E4" s="201"/>
      <c r="F4" s="186"/>
      <c r="G4" s="186"/>
      <c r="H4" s="186"/>
      <c r="I4" s="186"/>
      <c r="J4" s="201"/>
      <c r="K4" s="187"/>
      <c r="L4" s="192"/>
      <c r="M4" s="33"/>
      <c r="N4" s="33"/>
      <c r="O4" s="33"/>
      <c r="P4" s="33"/>
      <c r="Q4" s="33"/>
      <c r="R4" s="33"/>
    </row>
    <row r="5" spans="1:18" ht="15" customHeight="1">
      <c r="B5" s="191"/>
      <c r="C5" s="185">
        <v>3</v>
      </c>
      <c r="D5" s="201"/>
      <c r="E5" s="201"/>
      <c r="F5" s="186"/>
      <c r="G5" s="186"/>
      <c r="H5" s="186"/>
      <c r="I5" s="186"/>
      <c r="J5" s="201"/>
      <c r="K5" s="187"/>
      <c r="L5" s="192"/>
      <c r="M5" s="33"/>
      <c r="N5" s="33"/>
      <c r="O5" s="33"/>
      <c r="P5" s="33"/>
      <c r="Q5" s="33"/>
      <c r="R5" s="33"/>
    </row>
    <row r="6" spans="1:18" ht="15" customHeight="1">
      <c r="B6" s="191"/>
      <c r="C6" s="185">
        <v>4</v>
      </c>
      <c r="D6" s="201"/>
      <c r="E6" s="201"/>
      <c r="F6" s="186"/>
      <c r="G6" s="186"/>
      <c r="H6" s="186"/>
      <c r="I6" s="186"/>
      <c r="J6" s="201"/>
      <c r="K6" s="187"/>
      <c r="L6" s="192"/>
      <c r="M6" s="33"/>
      <c r="N6" s="33"/>
      <c r="O6" s="33"/>
      <c r="P6" s="33"/>
      <c r="Q6" s="33"/>
      <c r="R6" s="33"/>
    </row>
    <row r="7" spans="1:18" ht="15" customHeight="1">
      <c r="B7" s="191"/>
      <c r="C7" s="185">
        <v>5</v>
      </c>
      <c r="D7" s="201"/>
      <c r="E7" s="201"/>
      <c r="F7" s="186"/>
      <c r="G7" s="186"/>
      <c r="H7" s="186"/>
      <c r="I7" s="186"/>
      <c r="J7" s="201"/>
      <c r="K7" s="187"/>
      <c r="L7" s="192"/>
      <c r="M7" s="33"/>
      <c r="N7" s="33"/>
      <c r="O7" s="33"/>
      <c r="P7" s="33"/>
      <c r="Q7" s="33"/>
      <c r="R7" s="33"/>
    </row>
    <row r="8" spans="1:18" ht="15" customHeight="1">
      <c r="B8" s="191"/>
      <c r="C8" s="185">
        <v>6</v>
      </c>
      <c r="D8" s="201"/>
      <c r="E8" s="201"/>
      <c r="F8" s="186"/>
      <c r="G8" s="186"/>
      <c r="H8" s="186"/>
      <c r="I8" s="186"/>
      <c r="J8" s="201"/>
      <c r="K8" s="187"/>
      <c r="L8" s="192"/>
      <c r="M8" s="33"/>
      <c r="N8" s="33"/>
      <c r="O8" s="33"/>
      <c r="P8" s="33"/>
      <c r="Q8" s="33"/>
      <c r="R8" s="33"/>
    </row>
    <row r="9" spans="1:18" ht="15" customHeight="1">
      <c r="B9" s="191"/>
      <c r="C9" s="185">
        <v>7</v>
      </c>
      <c r="D9" s="201"/>
      <c r="E9" s="201"/>
      <c r="F9" s="186"/>
      <c r="G9" s="186"/>
      <c r="H9" s="186"/>
      <c r="I9" s="186"/>
      <c r="J9" s="201"/>
      <c r="K9" s="187"/>
      <c r="L9" s="192"/>
      <c r="M9" s="33"/>
      <c r="N9" s="33"/>
      <c r="O9" s="33"/>
      <c r="P9" s="33"/>
      <c r="Q9" s="33"/>
      <c r="R9" s="33"/>
    </row>
    <row r="10" spans="1:18" ht="15" customHeight="1">
      <c r="B10" s="191"/>
      <c r="C10" s="185">
        <v>8</v>
      </c>
      <c r="D10" s="201"/>
      <c r="E10" s="201"/>
      <c r="F10" s="186"/>
      <c r="G10" s="186"/>
      <c r="H10" s="186"/>
      <c r="I10" s="186"/>
      <c r="J10" s="201"/>
      <c r="K10" s="187"/>
      <c r="L10" s="192"/>
      <c r="M10" s="33"/>
      <c r="N10" s="33"/>
      <c r="O10" s="33"/>
      <c r="P10" s="33"/>
      <c r="Q10" s="33"/>
      <c r="R10" s="33"/>
    </row>
    <row r="11" spans="1:18" ht="15" customHeight="1">
      <c r="B11" s="191"/>
      <c r="C11" s="185">
        <v>9</v>
      </c>
      <c r="D11" s="201"/>
      <c r="E11" s="201"/>
      <c r="F11" s="186"/>
      <c r="G11" s="186"/>
      <c r="H11" s="186"/>
      <c r="I11" s="186"/>
      <c r="J11" s="201"/>
      <c r="K11" s="187"/>
      <c r="L11" s="192"/>
      <c r="M11" s="33"/>
      <c r="N11" s="33"/>
      <c r="O11" s="33"/>
      <c r="P11" s="33"/>
      <c r="Q11" s="33"/>
      <c r="R11" s="33"/>
    </row>
    <row r="12" spans="1:18" ht="15" customHeight="1">
      <c r="B12" s="191"/>
      <c r="C12" s="185">
        <v>10</v>
      </c>
      <c r="D12" s="201"/>
      <c r="E12" s="201"/>
      <c r="F12" s="186"/>
      <c r="G12" s="186"/>
      <c r="H12" s="186"/>
      <c r="I12" s="186"/>
      <c r="J12" s="201"/>
      <c r="K12" s="187"/>
      <c r="L12" s="192"/>
      <c r="M12" s="33"/>
      <c r="N12" s="33"/>
      <c r="O12" s="33"/>
      <c r="P12" s="33"/>
      <c r="Q12" s="33"/>
      <c r="R12" s="33"/>
    </row>
    <row r="13" spans="1:18" ht="15" customHeight="1">
      <c r="B13" s="191"/>
      <c r="C13" s="185">
        <v>11</v>
      </c>
      <c r="D13" s="201"/>
      <c r="E13" s="201"/>
      <c r="F13" s="186"/>
      <c r="G13" s="186"/>
      <c r="H13" s="186"/>
      <c r="I13" s="186"/>
      <c r="J13" s="201"/>
      <c r="K13" s="187"/>
      <c r="L13" s="192"/>
      <c r="M13" s="33"/>
      <c r="N13" s="33"/>
      <c r="O13" s="33"/>
      <c r="P13" s="33"/>
      <c r="Q13" s="33"/>
      <c r="R13" s="33"/>
    </row>
    <row r="14" spans="1:18" ht="15" customHeight="1" thickBot="1">
      <c r="B14" s="193"/>
      <c r="C14" s="194">
        <v>12</v>
      </c>
      <c r="D14" s="202"/>
      <c r="E14" s="202"/>
      <c r="F14" s="195"/>
      <c r="G14" s="195"/>
      <c r="H14" s="195"/>
      <c r="I14" s="195"/>
      <c r="J14" s="202"/>
      <c r="K14" s="196"/>
      <c r="L14" s="197"/>
      <c r="M14" s="33"/>
      <c r="N14" s="33"/>
      <c r="O14" s="33"/>
      <c r="P14" s="33"/>
      <c r="Q14" s="33"/>
      <c r="R14" s="33"/>
    </row>
  </sheetData>
  <mergeCells count="1">
    <mergeCell ref="B3:B14"/>
  </mergeCells>
  <phoneticPr fontId="2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N81"/>
  <sheetViews>
    <sheetView zoomScaleNormal="100" workbookViewId="0">
      <selection activeCell="E9" sqref="E9"/>
    </sheetView>
  </sheetViews>
  <sheetFormatPr defaultColWidth="9" defaultRowHeight="14" customHeight="1"/>
  <cols>
    <col min="1" max="1" width="3.25" style="13" customWidth="1"/>
    <col min="2" max="2" width="9" style="164"/>
    <col min="3" max="3" width="24.33203125" style="13" customWidth="1"/>
    <col min="4" max="4" width="9.83203125" style="13" customWidth="1"/>
    <col min="5" max="5" width="24.5" style="13" customWidth="1"/>
    <col min="6" max="6" width="33.1640625" style="13" customWidth="1"/>
    <col min="7" max="7" width="6" style="164" customWidth="1"/>
    <col min="8" max="9" width="9" style="13"/>
    <col min="10" max="12" width="9.08203125" style="13" customWidth="1"/>
    <col min="13" max="13" width="9.25" style="13" customWidth="1"/>
    <col min="14" max="16384" width="9" style="13"/>
  </cols>
  <sheetData>
    <row r="1" spans="2:14" ht="14" customHeight="1">
      <c r="B1" s="42" t="s">
        <v>358</v>
      </c>
      <c r="C1" s="42" t="s">
        <v>359</v>
      </c>
      <c r="D1" s="42" t="s">
        <v>360</v>
      </c>
      <c r="E1" s="42" t="s">
        <v>361</v>
      </c>
      <c r="F1" s="42" t="s">
        <v>11</v>
      </c>
      <c r="G1" s="42" t="s">
        <v>63</v>
      </c>
      <c r="H1" s="14"/>
      <c r="I1" s="14"/>
      <c r="J1" s="16" t="s">
        <v>56</v>
      </c>
      <c r="K1" s="16" t="s">
        <v>105</v>
      </c>
      <c r="L1" s="16" t="s">
        <v>57</v>
      </c>
      <c r="M1" s="16" t="s">
        <v>58</v>
      </c>
      <c r="N1" s="14"/>
    </row>
    <row r="2" spans="2:14" ht="14" customHeight="1">
      <c r="B2" s="203">
        <v>1</v>
      </c>
      <c r="C2" s="123" t="s">
        <v>362</v>
      </c>
      <c r="D2" s="203" t="s">
        <v>363</v>
      </c>
      <c r="E2" s="18"/>
      <c r="F2" s="123" t="s">
        <v>364</v>
      </c>
      <c r="G2" s="203"/>
      <c r="H2" s="14"/>
      <c r="I2" s="14"/>
      <c r="J2" s="16">
        <f>COUNTIF(G:G, "*완료*")</f>
        <v>0</v>
      </c>
      <c r="K2" s="16">
        <f>COUNTIF(G:G, "*불필요*")</f>
        <v>0</v>
      </c>
      <c r="L2" s="16">
        <f>COUNTA(D2:D75)</f>
        <v>4</v>
      </c>
      <c r="M2" s="27">
        <f>(J2+K2)/L2</f>
        <v>0</v>
      </c>
      <c r="N2" s="14"/>
    </row>
    <row r="3" spans="2:14" ht="14" customHeight="1">
      <c r="B3" s="203">
        <v>2</v>
      </c>
      <c r="C3" s="123" t="s">
        <v>82</v>
      </c>
      <c r="D3" s="203" t="s">
        <v>363</v>
      </c>
      <c r="E3" s="18"/>
      <c r="F3" s="123" t="s">
        <v>365</v>
      </c>
      <c r="G3" s="203"/>
      <c r="H3" s="14"/>
      <c r="I3" s="14"/>
      <c r="J3" s="14"/>
      <c r="K3" s="14"/>
      <c r="L3" s="14"/>
      <c r="M3" s="14"/>
      <c r="N3" s="14"/>
    </row>
    <row r="4" spans="2:14" ht="14" customHeight="1">
      <c r="B4" s="203">
        <v>3</v>
      </c>
      <c r="C4" s="123" t="s">
        <v>366</v>
      </c>
      <c r="D4" s="203" t="s">
        <v>367</v>
      </c>
      <c r="E4" s="20"/>
      <c r="F4" s="207" t="s">
        <v>368</v>
      </c>
      <c r="G4" s="203"/>
      <c r="H4" s="14"/>
      <c r="I4" s="14"/>
      <c r="J4" s="14"/>
      <c r="K4" s="14"/>
      <c r="L4" s="14"/>
      <c r="M4" s="14"/>
      <c r="N4" s="14"/>
    </row>
    <row r="5" spans="2:14" ht="14" customHeight="1">
      <c r="B5" s="203">
        <v>4</v>
      </c>
      <c r="C5" s="123" t="s">
        <v>369</v>
      </c>
      <c r="D5" s="208" t="s">
        <v>135</v>
      </c>
      <c r="E5" s="18"/>
      <c r="F5" s="123" t="s">
        <v>370</v>
      </c>
      <c r="G5" s="203"/>
      <c r="H5" s="14"/>
      <c r="I5" s="14"/>
      <c r="J5" s="14"/>
      <c r="K5" s="14"/>
      <c r="L5" s="14"/>
      <c r="M5" s="14"/>
      <c r="N5" s="14"/>
    </row>
    <row r="6" spans="2:14" ht="14" customHeight="1">
      <c r="B6" s="203"/>
      <c r="C6" s="18"/>
      <c r="D6" s="43"/>
      <c r="E6" s="18"/>
      <c r="F6" s="18"/>
      <c r="G6" s="203"/>
      <c r="H6" s="14"/>
      <c r="I6" s="14"/>
      <c r="J6" s="14"/>
      <c r="K6" s="14"/>
      <c r="L6" s="14"/>
      <c r="M6" s="14"/>
      <c r="N6" s="14"/>
    </row>
    <row r="7" spans="2:14" ht="14" customHeight="1">
      <c r="B7" s="203"/>
      <c r="C7" s="18"/>
      <c r="D7" s="43"/>
      <c r="E7" s="18"/>
      <c r="F7" s="18"/>
      <c r="G7" s="203"/>
      <c r="H7" s="14"/>
      <c r="I7" s="14"/>
      <c r="J7" s="14"/>
      <c r="K7" s="14"/>
      <c r="L7" s="14"/>
      <c r="M7" s="14"/>
      <c r="N7" s="14"/>
    </row>
    <row r="8" spans="2:14" ht="14" customHeight="1">
      <c r="B8" s="203"/>
      <c r="C8" s="18"/>
      <c r="D8" s="43"/>
      <c r="E8" s="19"/>
      <c r="F8" s="19"/>
      <c r="G8" s="203"/>
      <c r="H8" s="14"/>
      <c r="I8" s="14"/>
      <c r="J8" s="14"/>
      <c r="K8" s="14"/>
      <c r="L8" s="14"/>
      <c r="M8" s="14"/>
      <c r="N8" s="14"/>
    </row>
    <row r="9" spans="2:14" ht="14" customHeight="1">
      <c r="B9" s="203"/>
      <c r="C9" s="18"/>
      <c r="D9" s="43"/>
      <c r="E9" s="19"/>
      <c r="F9" s="19"/>
      <c r="G9" s="203"/>
      <c r="H9" s="14"/>
      <c r="I9" s="14"/>
      <c r="J9" s="14"/>
      <c r="K9" s="14"/>
      <c r="L9" s="14"/>
      <c r="M9" s="14"/>
      <c r="N9" s="14"/>
    </row>
    <row r="10" spans="2:14" ht="14" customHeight="1">
      <c r="B10" s="203"/>
      <c r="C10" s="18"/>
      <c r="D10" s="43"/>
      <c r="E10" s="19"/>
      <c r="F10" s="19"/>
      <c r="G10" s="203"/>
      <c r="H10" s="14"/>
      <c r="I10" s="14"/>
      <c r="J10" s="14"/>
      <c r="K10" s="14"/>
      <c r="L10" s="14"/>
      <c r="M10" s="14"/>
      <c r="N10" s="14"/>
    </row>
    <row r="11" spans="2:14" ht="14" customHeight="1">
      <c r="B11" s="203"/>
      <c r="C11" s="18"/>
      <c r="D11" s="43"/>
      <c r="E11" s="19"/>
      <c r="F11" s="19"/>
      <c r="G11" s="203"/>
      <c r="H11" s="14"/>
      <c r="I11" s="14"/>
      <c r="J11" s="14"/>
      <c r="K11" s="14"/>
      <c r="L11" s="14"/>
      <c r="M11" s="14"/>
      <c r="N11" s="14"/>
    </row>
    <row r="12" spans="2:14" ht="14" customHeight="1">
      <c r="B12" s="203"/>
      <c r="C12" s="18"/>
      <c r="D12" s="43"/>
      <c r="E12" s="19"/>
      <c r="F12" s="19"/>
      <c r="G12" s="203"/>
      <c r="H12" s="14"/>
      <c r="I12" s="14"/>
      <c r="J12" s="14"/>
      <c r="K12" s="14"/>
      <c r="L12" s="14"/>
      <c r="M12" s="14"/>
      <c r="N12" s="14"/>
    </row>
    <row r="13" spans="2:14" ht="14" customHeight="1">
      <c r="B13" s="203"/>
      <c r="C13" s="18"/>
      <c r="D13" s="43"/>
      <c r="E13" s="19"/>
      <c r="F13" s="19"/>
      <c r="G13" s="203"/>
      <c r="H13" s="14"/>
      <c r="I13" s="14"/>
      <c r="J13" s="14"/>
      <c r="K13" s="14"/>
      <c r="L13" s="14"/>
      <c r="M13" s="14"/>
      <c r="N13" s="14"/>
    </row>
    <row r="14" spans="2:14" ht="14" customHeight="1">
      <c r="B14" s="203"/>
      <c r="C14" s="18"/>
      <c r="D14" s="43"/>
      <c r="E14" s="19"/>
      <c r="F14" s="19"/>
      <c r="G14" s="203"/>
      <c r="H14" s="14"/>
      <c r="I14" s="14"/>
      <c r="J14" s="14"/>
      <c r="K14" s="14"/>
      <c r="L14" s="14"/>
      <c r="M14" s="14"/>
      <c r="N14" s="14"/>
    </row>
    <row r="15" spans="2:14" ht="14" customHeight="1">
      <c r="B15" s="203"/>
      <c r="C15" s="18"/>
      <c r="D15" s="43"/>
      <c r="E15" s="18"/>
      <c r="F15" s="18"/>
      <c r="G15" s="203"/>
      <c r="H15" s="14"/>
      <c r="I15" s="14"/>
      <c r="J15" s="14"/>
      <c r="K15" s="14"/>
      <c r="L15" s="14"/>
      <c r="M15" s="14"/>
      <c r="N15" s="14"/>
    </row>
    <row r="16" spans="2:14" ht="14" customHeight="1">
      <c r="B16" s="203"/>
      <c r="C16" s="18"/>
      <c r="D16" s="43"/>
      <c r="E16" s="18"/>
      <c r="F16" s="18"/>
      <c r="G16" s="203"/>
      <c r="H16" s="14"/>
      <c r="I16" s="14"/>
      <c r="J16" s="14"/>
      <c r="K16" s="14"/>
      <c r="L16" s="14"/>
      <c r="M16" s="14"/>
      <c r="N16" s="14"/>
    </row>
    <row r="17" spans="2:14" ht="14" customHeight="1">
      <c r="B17" s="203"/>
      <c r="C17" s="18"/>
      <c r="D17" s="43"/>
      <c r="E17" s="19"/>
      <c r="F17" s="19"/>
      <c r="G17" s="203"/>
      <c r="H17" s="14"/>
      <c r="I17" s="14"/>
      <c r="J17" s="14"/>
      <c r="K17" s="14"/>
      <c r="L17" s="14"/>
      <c r="M17" s="14"/>
      <c r="N17" s="14"/>
    </row>
    <row r="18" spans="2:14" ht="14" customHeight="1">
      <c r="B18" s="203"/>
      <c r="C18" s="18"/>
      <c r="D18" s="43"/>
      <c r="E18" s="19"/>
      <c r="F18" s="19"/>
      <c r="G18" s="203"/>
      <c r="H18" s="14"/>
      <c r="I18" s="14"/>
      <c r="J18" s="14"/>
      <c r="K18" s="14"/>
      <c r="L18" s="14"/>
      <c r="M18" s="14"/>
      <c r="N18" s="14"/>
    </row>
    <row r="19" spans="2:14" ht="14" customHeight="1">
      <c r="B19" s="203"/>
      <c r="C19" s="18"/>
      <c r="D19" s="43"/>
      <c r="E19" s="19"/>
      <c r="F19" s="19"/>
      <c r="G19" s="203"/>
      <c r="H19" s="14"/>
      <c r="I19" s="14"/>
      <c r="J19" s="14"/>
      <c r="K19" s="14"/>
      <c r="L19" s="14"/>
      <c r="M19" s="14"/>
      <c r="N19" s="14"/>
    </row>
    <row r="20" spans="2:14" ht="14" customHeight="1">
      <c r="B20" s="203"/>
      <c r="C20" s="18"/>
      <c r="D20" s="43"/>
      <c r="E20" s="19"/>
      <c r="F20" s="19"/>
      <c r="G20" s="203"/>
      <c r="H20" s="14"/>
      <c r="I20" s="14"/>
      <c r="J20" s="14"/>
      <c r="K20" s="14"/>
      <c r="L20" s="14"/>
      <c r="M20" s="14"/>
      <c r="N20" s="14"/>
    </row>
    <row r="21" spans="2:14" ht="14" customHeight="1">
      <c r="B21" s="203"/>
      <c r="C21" s="18"/>
      <c r="D21" s="43"/>
      <c r="E21" s="19"/>
      <c r="F21" s="19"/>
      <c r="G21" s="203"/>
      <c r="H21" s="14"/>
      <c r="I21" s="14"/>
      <c r="J21" s="14"/>
      <c r="K21" s="14"/>
      <c r="L21" s="14"/>
      <c r="M21" s="14"/>
      <c r="N21" s="14"/>
    </row>
    <row r="22" spans="2:14" ht="14" customHeight="1">
      <c r="B22" s="203"/>
      <c r="C22" s="18"/>
      <c r="D22" s="43"/>
      <c r="E22" s="19"/>
      <c r="F22" s="19"/>
      <c r="G22" s="203"/>
      <c r="H22" s="14"/>
      <c r="I22" s="14"/>
      <c r="J22" s="14"/>
      <c r="K22" s="14"/>
      <c r="L22" s="14"/>
      <c r="M22" s="14"/>
      <c r="N22" s="14"/>
    </row>
    <row r="23" spans="2:14" ht="14" customHeight="1">
      <c r="B23" s="203"/>
      <c r="C23" s="18"/>
      <c r="D23" s="43"/>
      <c r="E23" s="19"/>
      <c r="F23" s="19"/>
      <c r="G23" s="203"/>
      <c r="H23" s="14"/>
      <c r="I23" s="14"/>
      <c r="J23" s="14"/>
      <c r="K23" s="14"/>
      <c r="L23" s="14"/>
      <c r="M23" s="14"/>
      <c r="N23" s="14"/>
    </row>
    <row r="24" spans="2:14" ht="14" customHeight="1">
      <c r="B24" s="203"/>
      <c r="C24" s="18"/>
      <c r="D24" s="43"/>
      <c r="E24" s="18"/>
      <c r="F24" s="18"/>
      <c r="G24" s="203"/>
      <c r="H24" s="14"/>
      <c r="I24" s="14"/>
      <c r="J24" s="14"/>
      <c r="K24" s="14"/>
      <c r="L24" s="14"/>
      <c r="M24" s="14"/>
      <c r="N24" s="14"/>
    </row>
    <row r="25" spans="2:14" ht="14" customHeight="1">
      <c r="B25" s="203"/>
      <c r="C25" s="18"/>
      <c r="E25" s="18"/>
      <c r="F25" s="18"/>
      <c r="G25" s="203"/>
      <c r="H25" s="14"/>
      <c r="I25" s="14"/>
      <c r="J25" s="14"/>
      <c r="K25" s="14"/>
      <c r="L25" s="14"/>
      <c r="M25" s="14"/>
      <c r="N25" s="14"/>
    </row>
    <row r="26" spans="2:14" ht="14" customHeight="1">
      <c r="B26" s="203"/>
      <c r="C26" s="18"/>
      <c r="D26" s="43"/>
      <c r="E26" s="18"/>
      <c r="F26" s="18"/>
      <c r="G26" s="203"/>
      <c r="H26" s="14"/>
      <c r="I26" s="14"/>
      <c r="J26" s="14"/>
      <c r="K26" s="14"/>
      <c r="L26" s="14"/>
      <c r="M26" s="14"/>
      <c r="N26" s="14"/>
    </row>
    <row r="27" spans="2:14" ht="14" customHeight="1">
      <c r="B27" s="203"/>
      <c r="C27" s="18"/>
      <c r="D27" s="43"/>
      <c r="E27" s="18"/>
      <c r="F27" s="18"/>
      <c r="G27" s="203"/>
      <c r="H27" s="14"/>
      <c r="I27" s="14"/>
      <c r="J27" s="14"/>
      <c r="K27" s="14"/>
      <c r="L27" s="14"/>
      <c r="M27" s="14"/>
      <c r="N27" s="14"/>
    </row>
    <row r="28" spans="2:14" ht="14" customHeight="1">
      <c r="B28" s="203"/>
      <c r="C28" s="18"/>
      <c r="D28" s="43"/>
      <c r="E28" s="18"/>
      <c r="F28" s="18"/>
      <c r="G28" s="203"/>
      <c r="H28" s="14"/>
      <c r="I28" s="14"/>
      <c r="J28" s="14"/>
      <c r="K28" s="14"/>
      <c r="L28" s="14"/>
      <c r="M28" s="14"/>
      <c r="N28" s="14"/>
    </row>
    <row r="29" spans="2:14" ht="14" customHeight="1">
      <c r="B29" s="203"/>
      <c r="C29" s="18"/>
      <c r="D29" s="43"/>
      <c r="E29" s="18"/>
      <c r="F29" s="18"/>
      <c r="G29" s="203"/>
      <c r="H29" s="14"/>
      <c r="I29" s="14"/>
      <c r="J29" s="14"/>
      <c r="K29" s="14"/>
      <c r="L29" s="14"/>
      <c r="M29" s="14"/>
      <c r="N29" s="14"/>
    </row>
    <row r="30" spans="2:14" ht="14" customHeight="1">
      <c r="B30" s="203"/>
      <c r="C30" s="18"/>
      <c r="D30" s="43"/>
      <c r="E30" s="18"/>
      <c r="F30" s="18"/>
      <c r="G30" s="203"/>
      <c r="H30" s="14"/>
      <c r="I30" s="14"/>
      <c r="J30" s="14"/>
      <c r="K30" s="14"/>
      <c r="L30" s="14"/>
      <c r="M30" s="14"/>
      <c r="N30" s="14"/>
    </row>
    <row r="31" spans="2:14" ht="14" customHeight="1">
      <c r="B31" s="203"/>
      <c r="C31" s="18"/>
      <c r="D31" s="43"/>
      <c r="E31" s="18"/>
      <c r="F31" s="18"/>
      <c r="G31" s="203"/>
      <c r="H31" s="14"/>
      <c r="I31" s="14"/>
      <c r="J31" s="14"/>
      <c r="K31" s="14"/>
      <c r="L31" s="14"/>
      <c r="M31" s="14"/>
      <c r="N31" s="14"/>
    </row>
    <row r="32" spans="2:14" ht="14" customHeight="1">
      <c r="B32" s="203"/>
      <c r="C32" s="18"/>
      <c r="D32" s="43"/>
      <c r="E32" s="19"/>
      <c r="F32" s="19"/>
      <c r="G32" s="203"/>
      <c r="H32" s="14"/>
      <c r="I32" s="14"/>
      <c r="J32" s="14"/>
      <c r="K32" s="14"/>
      <c r="L32" s="14"/>
      <c r="M32" s="14"/>
      <c r="N32" s="14"/>
    </row>
    <row r="33" spans="2:14" ht="14" customHeight="1">
      <c r="B33" s="203"/>
      <c r="C33" s="18"/>
      <c r="D33" s="43"/>
      <c r="E33" s="19"/>
      <c r="F33" s="19"/>
      <c r="G33" s="203"/>
      <c r="H33" s="14"/>
      <c r="I33" s="14"/>
      <c r="J33" s="14"/>
      <c r="K33" s="14"/>
      <c r="L33" s="14"/>
      <c r="M33" s="14"/>
      <c r="N33" s="14"/>
    </row>
    <row r="34" spans="2:14" ht="14" customHeight="1">
      <c r="B34" s="203"/>
      <c r="C34" s="18"/>
      <c r="D34" s="43"/>
      <c r="E34" s="19"/>
      <c r="F34" s="19"/>
      <c r="G34" s="203"/>
      <c r="H34" s="14"/>
      <c r="I34" s="14"/>
      <c r="J34" s="14"/>
      <c r="K34" s="14"/>
      <c r="L34" s="14"/>
      <c r="M34" s="14"/>
      <c r="N34" s="14"/>
    </row>
    <row r="35" spans="2:14" ht="14" customHeight="1">
      <c r="B35" s="203"/>
      <c r="C35" s="18"/>
      <c r="D35" s="43"/>
      <c r="E35" s="19"/>
      <c r="F35" s="19"/>
      <c r="G35" s="203"/>
      <c r="H35" s="14"/>
      <c r="I35" s="14"/>
      <c r="J35" s="14"/>
      <c r="K35" s="14"/>
      <c r="L35" s="14"/>
      <c r="M35" s="14"/>
      <c r="N35" s="14"/>
    </row>
    <row r="36" spans="2:14" ht="14" customHeight="1">
      <c r="B36" s="203"/>
      <c r="C36" s="18"/>
      <c r="D36" s="43"/>
      <c r="E36" s="19"/>
      <c r="F36" s="19"/>
      <c r="G36" s="203"/>
      <c r="H36" s="14"/>
      <c r="I36" s="14"/>
      <c r="J36" s="14"/>
      <c r="K36" s="14"/>
      <c r="L36" s="14"/>
      <c r="M36" s="14"/>
      <c r="N36" s="14"/>
    </row>
    <row r="37" spans="2:14" ht="14" customHeight="1">
      <c r="B37" s="203"/>
      <c r="C37" s="18"/>
      <c r="D37" s="43"/>
      <c r="E37" s="19"/>
      <c r="F37" s="19"/>
      <c r="G37" s="203"/>
      <c r="H37" s="14"/>
      <c r="I37" s="14"/>
      <c r="J37" s="14"/>
      <c r="K37" s="14"/>
      <c r="L37" s="14"/>
      <c r="M37" s="14"/>
      <c r="N37" s="14"/>
    </row>
    <row r="38" spans="2:14" ht="14" customHeight="1">
      <c r="B38" s="203"/>
      <c r="C38" s="18"/>
      <c r="D38" s="43"/>
      <c r="E38" s="18"/>
      <c r="F38" s="18"/>
      <c r="G38" s="203"/>
      <c r="H38" s="14"/>
      <c r="I38" s="14"/>
      <c r="J38" s="14"/>
      <c r="K38" s="14"/>
      <c r="L38" s="14"/>
      <c r="M38" s="14"/>
      <c r="N38" s="14"/>
    </row>
    <row r="39" spans="2:14" ht="14" customHeight="1">
      <c r="B39" s="204"/>
      <c r="C39" s="20"/>
      <c r="D39" s="44"/>
      <c r="E39" s="20"/>
      <c r="F39" s="20"/>
      <c r="G39" s="203"/>
      <c r="H39" s="14"/>
      <c r="I39" s="14"/>
      <c r="J39" s="14"/>
      <c r="K39" s="14"/>
      <c r="L39" s="14"/>
      <c r="M39" s="14"/>
      <c r="N39" s="14"/>
    </row>
    <row r="40" spans="2:14" ht="14" customHeight="1">
      <c r="B40" s="203"/>
      <c r="C40" s="19"/>
      <c r="D40" s="19"/>
      <c r="E40" s="18"/>
      <c r="F40" s="18"/>
      <c r="G40" s="203"/>
      <c r="H40" s="14"/>
      <c r="I40" s="14"/>
      <c r="J40" s="14"/>
      <c r="K40" s="14"/>
      <c r="L40" s="14"/>
      <c r="M40" s="14"/>
      <c r="N40" s="14"/>
    </row>
    <row r="41" spans="2:14" ht="14" customHeight="1">
      <c r="B41" s="203"/>
      <c r="C41" s="19"/>
      <c r="D41" s="19"/>
      <c r="E41" s="19"/>
      <c r="F41" s="19"/>
      <c r="G41" s="206"/>
      <c r="H41" s="14"/>
      <c r="I41" s="14"/>
      <c r="J41" s="14"/>
      <c r="K41" s="14"/>
      <c r="L41" s="14"/>
      <c r="M41" s="14"/>
      <c r="N41" s="14"/>
    </row>
    <row r="42" spans="2:14" ht="14" customHeight="1">
      <c r="B42" s="203"/>
      <c r="C42" s="19"/>
      <c r="D42" s="19"/>
      <c r="E42" s="19"/>
      <c r="F42" s="19"/>
      <c r="G42" s="206"/>
      <c r="H42" s="14"/>
      <c r="I42" s="14"/>
      <c r="J42" s="14"/>
      <c r="K42" s="14"/>
      <c r="L42" s="14"/>
      <c r="M42" s="14"/>
      <c r="N42" s="14"/>
    </row>
    <row r="43" spans="2:14" ht="14" customHeight="1">
      <c r="B43" s="203"/>
      <c r="C43" s="19"/>
      <c r="D43" s="19"/>
      <c r="E43" s="19"/>
      <c r="F43" s="19"/>
      <c r="G43" s="206"/>
      <c r="H43" s="14"/>
      <c r="I43" s="14"/>
      <c r="J43" s="14"/>
      <c r="K43" s="14"/>
      <c r="L43" s="14"/>
      <c r="M43" s="14"/>
      <c r="N43" s="14"/>
    </row>
    <row r="44" spans="2:14" ht="14" customHeight="1">
      <c r="B44" s="203"/>
      <c r="C44" s="18"/>
      <c r="D44" s="18"/>
      <c r="E44" s="18"/>
      <c r="F44" s="18"/>
      <c r="G44" s="203"/>
      <c r="H44" s="14"/>
      <c r="I44" s="14"/>
      <c r="J44" s="14"/>
      <c r="K44" s="14"/>
      <c r="L44" s="14"/>
      <c r="M44" s="14"/>
      <c r="N44" s="14"/>
    </row>
    <row r="45" spans="2:14" ht="14" customHeight="1">
      <c r="B45" s="203"/>
      <c r="C45" s="18"/>
      <c r="D45" s="18"/>
      <c r="E45" s="18"/>
      <c r="F45" s="18"/>
      <c r="G45" s="203"/>
      <c r="H45" s="14"/>
      <c r="I45" s="14"/>
      <c r="J45" s="14"/>
      <c r="K45" s="14"/>
      <c r="L45" s="14"/>
      <c r="M45" s="14"/>
      <c r="N45" s="14"/>
    </row>
    <row r="46" spans="2:14" ht="14" customHeight="1">
      <c r="B46" s="203"/>
      <c r="C46" s="18"/>
      <c r="D46" s="18"/>
      <c r="E46" s="18"/>
      <c r="F46" s="18"/>
      <c r="G46" s="203"/>
      <c r="H46" s="14"/>
      <c r="I46" s="14"/>
      <c r="J46" s="14"/>
      <c r="K46" s="14"/>
      <c r="L46" s="14"/>
      <c r="M46" s="14"/>
      <c r="N46" s="14"/>
    </row>
    <row r="47" spans="2:14" ht="14" customHeight="1">
      <c r="B47" s="203"/>
      <c r="C47" s="18"/>
      <c r="D47" s="18"/>
      <c r="E47" s="18"/>
      <c r="F47" s="18"/>
      <c r="G47" s="203"/>
      <c r="H47" s="14"/>
      <c r="I47" s="14"/>
      <c r="J47" s="14"/>
      <c r="K47" s="14"/>
      <c r="L47" s="14"/>
      <c r="M47" s="14"/>
      <c r="N47" s="14"/>
    </row>
    <row r="48" spans="2:14" ht="14" customHeight="1">
      <c r="B48" s="203"/>
      <c r="C48" s="18"/>
      <c r="D48" s="18"/>
      <c r="E48" s="18"/>
      <c r="F48" s="18"/>
      <c r="G48" s="203"/>
      <c r="H48" s="14"/>
      <c r="I48" s="14"/>
      <c r="J48" s="14"/>
      <c r="K48" s="14"/>
      <c r="L48" s="14"/>
      <c r="M48" s="14"/>
      <c r="N48" s="14"/>
    </row>
    <row r="49" spans="2:14" ht="14" customHeight="1">
      <c r="B49" s="203"/>
      <c r="C49" s="18"/>
      <c r="D49" s="18"/>
      <c r="E49" s="18"/>
      <c r="F49" s="18"/>
      <c r="G49" s="203"/>
      <c r="H49" s="14"/>
      <c r="I49" s="14"/>
      <c r="J49" s="14"/>
      <c r="K49" s="14"/>
      <c r="L49" s="14"/>
      <c r="M49" s="14"/>
      <c r="N49" s="14"/>
    </row>
    <row r="50" spans="2:14" ht="14" customHeight="1">
      <c r="B50" s="203"/>
      <c r="C50" s="18"/>
      <c r="D50" s="18"/>
      <c r="E50" s="18"/>
      <c r="F50" s="18"/>
      <c r="G50" s="203"/>
      <c r="H50" s="14"/>
      <c r="I50" s="14"/>
      <c r="J50" s="14"/>
      <c r="K50" s="14"/>
      <c r="L50" s="14"/>
      <c r="M50" s="14"/>
      <c r="N50" s="14"/>
    </row>
    <row r="51" spans="2:14" ht="14" customHeight="1">
      <c r="B51" s="203"/>
      <c r="C51" s="18"/>
      <c r="D51" s="18"/>
      <c r="E51" s="18"/>
      <c r="F51" s="18"/>
      <c r="G51" s="203"/>
      <c r="H51" s="14"/>
      <c r="I51" s="14"/>
      <c r="J51" s="14"/>
      <c r="K51" s="14"/>
      <c r="L51" s="14"/>
      <c r="M51" s="14"/>
      <c r="N51" s="14"/>
    </row>
    <row r="52" spans="2:14" ht="14" customHeight="1">
      <c r="B52" s="203"/>
      <c r="C52" s="18"/>
      <c r="D52" s="18"/>
      <c r="E52" s="18"/>
      <c r="F52" s="18"/>
      <c r="G52" s="203"/>
      <c r="H52" s="14"/>
      <c r="I52" s="14"/>
      <c r="J52" s="14"/>
      <c r="K52" s="14"/>
      <c r="L52" s="14"/>
      <c r="M52" s="14"/>
      <c r="N52" s="14"/>
    </row>
    <row r="53" spans="2:14" ht="14" customHeight="1">
      <c r="B53" s="205"/>
      <c r="C53" s="21"/>
      <c r="D53" s="21"/>
      <c r="E53" s="21"/>
      <c r="F53" s="21"/>
      <c r="G53" s="205"/>
      <c r="H53" s="14"/>
      <c r="I53" s="14"/>
      <c r="J53" s="14"/>
      <c r="K53" s="14"/>
      <c r="L53" s="14"/>
      <c r="M53" s="14"/>
      <c r="N53" s="14"/>
    </row>
    <row r="54" spans="2:14" ht="14" customHeight="1">
      <c r="B54" s="203"/>
      <c r="C54" s="18"/>
      <c r="D54" s="18"/>
      <c r="E54" s="18"/>
      <c r="F54" s="18"/>
      <c r="G54" s="203"/>
      <c r="H54" s="14"/>
      <c r="I54" s="14"/>
      <c r="J54" s="14"/>
      <c r="K54" s="14"/>
      <c r="L54" s="14"/>
      <c r="M54" s="14"/>
      <c r="N54" s="14"/>
    </row>
    <row r="55" spans="2:14" ht="14" customHeight="1">
      <c r="B55" s="203"/>
      <c r="C55" s="18"/>
      <c r="D55" s="18"/>
      <c r="E55" s="18"/>
      <c r="F55" s="18"/>
      <c r="G55" s="203"/>
      <c r="H55" s="14"/>
      <c r="I55" s="14"/>
      <c r="J55" s="14"/>
      <c r="K55" s="14"/>
      <c r="L55" s="14"/>
      <c r="M55" s="14"/>
      <c r="N55" s="14"/>
    </row>
    <row r="56" spans="2:14" ht="14" customHeight="1">
      <c r="B56" s="203"/>
      <c r="C56" s="18"/>
      <c r="D56" s="18"/>
      <c r="E56" s="18"/>
      <c r="F56" s="18"/>
      <c r="G56" s="203"/>
      <c r="H56" s="14"/>
      <c r="I56" s="14"/>
      <c r="J56" s="14"/>
      <c r="K56" s="14"/>
      <c r="L56" s="14"/>
      <c r="M56" s="14"/>
      <c r="N56" s="14"/>
    </row>
    <row r="57" spans="2:14" ht="14" customHeight="1">
      <c r="B57" s="203"/>
      <c r="C57" s="18"/>
      <c r="D57" s="18"/>
      <c r="E57" s="18"/>
      <c r="F57" s="18"/>
      <c r="G57" s="203"/>
      <c r="H57" s="14"/>
      <c r="I57" s="14"/>
      <c r="J57" s="14"/>
      <c r="K57" s="14"/>
      <c r="L57" s="14"/>
      <c r="M57" s="14"/>
      <c r="N57" s="14"/>
    </row>
    <row r="58" spans="2:14" ht="14" customHeight="1">
      <c r="B58" s="203"/>
      <c r="C58" s="18"/>
      <c r="D58" s="18"/>
      <c r="E58" s="18"/>
      <c r="F58" s="18"/>
      <c r="G58" s="203"/>
      <c r="H58" s="14"/>
      <c r="I58" s="14"/>
      <c r="J58" s="14"/>
      <c r="K58" s="14"/>
      <c r="L58" s="14"/>
      <c r="M58" s="14"/>
      <c r="N58" s="14"/>
    </row>
    <row r="59" spans="2:14" ht="14" customHeight="1">
      <c r="B59" s="203"/>
      <c r="C59" s="18"/>
      <c r="D59" s="18"/>
      <c r="E59" s="18"/>
      <c r="F59" s="18"/>
      <c r="G59" s="203"/>
      <c r="H59" s="14"/>
      <c r="I59" s="14"/>
      <c r="J59" s="14"/>
      <c r="K59" s="14"/>
      <c r="L59" s="14"/>
      <c r="M59" s="14"/>
      <c r="N59" s="14"/>
    </row>
    <row r="60" spans="2:14" ht="14" customHeight="1">
      <c r="B60" s="203"/>
      <c r="C60" s="18"/>
      <c r="D60" s="18"/>
      <c r="E60" s="18"/>
      <c r="F60" s="18"/>
      <c r="G60" s="203"/>
      <c r="H60" s="14"/>
      <c r="I60" s="14"/>
      <c r="J60" s="14"/>
      <c r="K60" s="14"/>
      <c r="L60" s="14"/>
      <c r="M60" s="14"/>
      <c r="N60" s="14"/>
    </row>
    <row r="61" spans="2:14" ht="14" customHeight="1">
      <c r="B61" s="203"/>
      <c r="C61" s="18"/>
      <c r="D61" s="18"/>
      <c r="E61" s="18"/>
      <c r="F61" s="18"/>
      <c r="G61" s="203"/>
      <c r="H61" s="14"/>
      <c r="I61" s="14"/>
      <c r="J61" s="14"/>
      <c r="K61" s="14"/>
      <c r="L61" s="14"/>
      <c r="M61" s="14"/>
      <c r="N61" s="14"/>
    </row>
    <row r="62" spans="2:14" ht="14" customHeight="1">
      <c r="B62" s="203"/>
      <c r="C62" s="18"/>
      <c r="D62" s="18"/>
      <c r="E62" s="18"/>
      <c r="F62" s="18"/>
      <c r="G62" s="203"/>
      <c r="H62" s="14"/>
      <c r="I62" s="14"/>
      <c r="J62" s="14"/>
      <c r="K62" s="14"/>
      <c r="L62" s="14"/>
      <c r="M62" s="14"/>
      <c r="N62" s="14"/>
    </row>
    <row r="63" spans="2:14" ht="14" customHeight="1">
      <c r="B63" s="203"/>
      <c r="C63" s="18"/>
      <c r="D63" s="18"/>
      <c r="E63" s="18"/>
      <c r="F63" s="18"/>
      <c r="G63" s="203"/>
      <c r="H63" s="14"/>
      <c r="I63" s="14"/>
      <c r="J63" s="14"/>
      <c r="K63" s="14"/>
      <c r="L63" s="14"/>
      <c r="M63" s="14"/>
      <c r="N63" s="14"/>
    </row>
    <row r="64" spans="2:14" ht="14" customHeight="1">
      <c r="B64" s="203"/>
      <c r="C64" s="18"/>
      <c r="D64" s="18"/>
      <c r="E64" s="18"/>
      <c r="F64" s="18"/>
      <c r="G64" s="203"/>
      <c r="H64" s="14"/>
      <c r="I64" s="14"/>
      <c r="J64" s="14"/>
      <c r="K64" s="14"/>
      <c r="L64" s="14"/>
      <c r="M64" s="14"/>
      <c r="N64" s="14"/>
    </row>
    <row r="65" spans="2:14" ht="14" customHeight="1">
      <c r="B65" s="203"/>
      <c r="C65" s="18"/>
      <c r="D65" s="18"/>
      <c r="E65" s="18"/>
      <c r="F65" s="18"/>
      <c r="G65" s="203"/>
      <c r="H65" s="14"/>
      <c r="I65" s="14"/>
      <c r="J65" s="14"/>
      <c r="K65" s="14"/>
      <c r="L65" s="14"/>
      <c r="M65" s="14"/>
      <c r="N65" s="14"/>
    </row>
    <row r="66" spans="2:14" ht="14" customHeight="1">
      <c r="B66" s="203"/>
      <c r="C66" s="18"/>
      <c r="D66" s="18"/>
      <c r="E66" s="18"/>
      <c r="F66" s="18"/>
      <c r="G66" s="203"/>
      <c r="H66" s="14"/>
      <c r="I66" s="14"/>
      <c r="J66" s="14"/>
      <c r="K66" s="14"/>
      <c r="L66" s="14"/>
      <c r="M66" s="14"/>
      <c r="N66" s="14"/>
    </row>
    <row r="67" spans="2:14" ht="14" customHeight="1">
      <c r="B67" s="203"/>
      <c r="C67" s="18"/>
      <c r="D67" s="18"/>
      <c r="E67" s="18"/>
      <c r="F67" s="18"/>
      <c r="G67" s="203"/>
      <c r="H67" s="14"/>
      <c r="I67" s="14"/>
      <c r="J67" s="14"/>
      <c r="K67" s="14"/>
      <c r="L67" s="14"/>
      <c r="M67" s="14"/>
      <c r="N67" s="14"/>
    </row>
    <row r="68" spans="2:14" ht="14" customHeight="1">
      <c r="B68" s="203"/>
      <c r="C68" s="18"/>
      <c r="D68" s="18"/>
      <c r="E68" s="18"/>
      <c r="F68" s="18"/>
      <c r="G68" s="203"/>
      <c r="H68" s="14"/>
      <c r="I68" s="14"/>
      <c r="J68" s="14"/>
      <c r="K68" s="14"/>
      <c r="L68" s="14"/>
      <c r="M68" s="14"/>
      <c r="N68" s="14"/>
    </row>
    <row r="69" spans="2:14" ht="14" customHeight="1">
      <c r="B69" s="203"/>
      <c r="C69" s="18"/>
      <c r="D69" s="18"/>
      <c r="E69" s="18"/>
      <c r="F69" s="18"/>
      <c r="G69" s="203"/>
      <c r="H69" s="14"/>
      <c r="I69" s="14"/>
      <c r="J69" s="14"/>
      <c r="K69" s="14"/>
      <c r="L69" s="14"/>
      <c r="M69" s="14"/>
      <c r="N69" s="14"/>
    </row>
    <row r="70" spans="2:14" ht="14" customHeight="1">
      <c r="B70" s="203"/>
      <c r="C70" s="18"/>
      <c r="D70" s="18"/>
      <c r="E70" s="18"/>
      <c r="F70" s="18"/>
      <c r="G70" s="203"/>
      <c r="H70" s="14"/>
      <c r="I70" s="14"/>
      <c r="J70" s="14"/>
      <c r="K70" s="14"/>
      <c r="L70" s="14"/>
      <c r="M70" s="14"/>
      <c r="N70" s="14"/>
    </row>
    <row r="71" spans="2:14" ht="14" customHeight="1">
      <c r="B71" s="203"/>
      <c r="C71" s="18"/>
      <c r="D71" s="18"/>
      <c r="E71" s="18"/>
      <c r="F71" s="18"/>
      <c r="G71" s="203"/>
      <c r="H71" s="14"/>
      <c r="I71" s="14"/>
      <c r="J71" s="14"/>
      <c r="K71" s="14"/>
      <c r="L71" s="14"/>
      <c r="M71" s="14"/>
      <c r="N71" s="14"/>
    </row>
    <row r="72" spans="2:14" ht="14" customHeight="1">
      <c r="B72" s="203"/>
      <c r="C72" s="18"/>
      <c r="D72" s="18"/>
      <c r="E72" s="18"/>
      <c r="F72" s="18"/>
      <c r="G72" s="203"/>
      <c r="H72" s="14"/>
      <c r="I72" s="14"/>
      <c r="J72" s="14"/>
      <c r="K72" s="14"/>
      <c r="L72" s="14"/>
      <c r="M72" s="14"/>
      <c r="N72" s="14"/>
    </row>
    <row r="73" spans="2:14" ht="14" customHeight="1">
      <c r="B73" s="203"/>
      <c r="C73" s="18"/>
      <c r="D73" s="18"/>
      <c r="E73" s="18"/>
      <c r="F73" s="18"/>
      <c r="G73" s="203"/>
      <c r="H73" s="14"/>
      <c r="I73" s="14"/>
      <c r="J73" s="14"/>
      <c r="K73" s="14"/>
      <c r="L73" s="14"/>
      <c r="M73" s="14"/>
      <c r="N73" s="14"/>
    </row>
    <row r="74" spans="2:14" ht="14" customHeight="1">
      <c r="B74" s="203"/>
      <c r="C74" s="18"/>
      <c r="D74" s="18"/>
      <c r="E74" s="18"/>
      <c r="F74" s="18"/>
      <c r="G74" s="203"/>
      <c r="H74" s="14"/>
      <c r="I74" s="14"/>
      <c r="J74" s="14"/>
      <c r="K74" s="14"/>
      <c r="L74" s="14"/>
      <c r="M74" s="14"/>
      <c r="N74" s="14"/>
    </row>
    <row r="75" spans="2:14" ht="14" customHeight="1">
      <c r="B75" s="203"/>
      <c r="C75" s="18"/>
      <c r="D75" s="18"/>
      <c r="E75" s="18"/>
      <c r="F75" s="18"/>
      <c r="G75" s="203"/>
      <c r="H75" s="14"/>
      <c r="I75" s="14"/>
      <c r="J75" s="14"/>
      <c r="K75" s="14"/>
      <c r="L75" s="14"/>
      <c r="M75" s="14"/>
      <c r="N75" s="14"/>
    </row>
    <row r="76" spans="2:14" ht="14" customHeight="1">
      <c r="B76" s="162"/>
      <c r="C76" s="14"/>
      <c r="D76" s="14"/>
      <c r="E76" s="14"/>
      <c r="F76" s="14"/>
      <c r="G76" s="162"/>
      <c r="H76" s="14"/>
      <c r="I76" s="14"/>
      <c r="J76" s="14"/>
      <c r="K76" s="14"/>
      <c r="L76" s="14"/>
      <c r="M76" s="14"/>
      <c r="N76" s="14"/>
    </row>
    <row r="77" spans="2:14" ht="14" customHeight="1">
      <c r="B77" s="162"/>
      <c r="C77" s="14"/>
      <c r="D77" s="14"/>
      <c r="E77" s="14"/>
      <c r="F77" s="14"/>
      <c r="G77" s="162"/>
      <c r="H77" s="14"/>
      <c r="I77" s="14"/>
      <c r="J77" s="14"/>
      <c r="K77" s="14"/>
      <c r="L77" s="14"/>
      <c r="M77" s="14"/>
      <c r="N77" s="14"/>
    </row>
    <row r="78" spans="2:14" ht="14" customHeight="1">
      <c r="B78" s="162"/>
      <c r="C78" s="14"/>
      <c r="D78" s="14"/>
      <c r="E78" s="14"/>
      <c r="F78" s="14"/>
      <c r="G78" s="162"/>
      <c r="H78" s="14"/>
      <c r="I78" s="14"/>
      <c r="J78" s="14"/>
      <c r="K78" s="14"/>
      <c r="L78" s="14"/>
      <c r="M78" s="14"/>
      <c r="N78" s="14"/>
    </row>
    <row r="79" spans="2:14" ht="14" customHeight="1">
      <c r="B79" s="162"/>
      <c r="C79" s="14"/>
      <c r="D79" s="14"/>
      <c r="E79" s="14"/>
      <c r="F79" s="14"/>
      <c r="G79" s="162"/>
      <c r="H79" s="14"/>
      <c r="I79" s="14"/>
      <c r="J79" s="14"/>
      <c r="K79" s="14"/>
      <c r="L79" s="14"/>
      <c r="M79" s="14"/>
      <c r="N79" s="14"/>
    </row>
    <row r="80" spans="2:14" ht="14" customHeight="1">
      <c r="B80" s="162"/>
      <c r="C80" s="14"/>
      <c r="D80" s="14"/>
      <c r="E80" s="14"/>
      <c r="F80" s="14"/>
      <c r="G80" s="162"/>
      <c r="H80" s="14"/>
      <c r="I80" s="14"/>
      <c r="J80" s="14"/>
      <c r="K80" s="14"/>
      <c r="L80" s="14"/>
      <c r="M80" s="14"/>
      <c r="N80" s="14"/>
    </row>
    <row r="81" spans="2:7" ht="14" customHeight="1">
      <c r="B81" s="162"/>
      <c r="C81" s="14"/>
      <c r="D81" s="14"/>
      <c r="E81" s="14"/>
      <c r="F81" s="14"/>
      <c r="G81" s="162"/>
    </row>
  </sheetData>
  <phoneticPr fontId="2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SW Version </vt:lpstr>
      <vt:lpstr>Overall</vt:lpstr>
      <vt:lpstr>FlowChart</vt:lpstr>
      <vt:lpstr>Device</vt:lpstr>
      <vt:lpstr>Sequence</vt:lpstr>
      <vt:lpstr>IO List</vt:lpstr>
      <vt:lpstr>Motor List</vt:lpstr>
      <vt:lpstr>Pos Teaching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조진원/연구원/PRI EI Task(jinwon.cho@lge.com)</dc:creator>
  <dc:description/>
  <cp:lastModifiedBy>to3796zw</cp:lastModifiedBy>
  <cp:revision>12</cp:revision>
  <dcterms:created xsi:type="dcterms:W3CDTF">2025-04-10T06:53:02Z</dcterms:created>
  <dcterms:modified xsi:type="dcterms:W3CDTF">2026-06-22T13:19:14Z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false</vt:bool>
  </property>
</Properties>
</file>