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Work\GIT\LGES-OC5-PtoP-Welder\Doc\산출물문서\"/>
    </mc:Choice>
  </mc:AlternateContent>
  <xr:revisionPtr revIDLastSave="0" documentId="13_ncr:1_{741A61E9-3DDC-481D-9B41-E3487C29E079}" xr6:coauthVersionLast="47" xr6:coauthVersionMax="47" xr10:uidLastSave="{00000000-0000-0000-0000-000000000000}"/>
  <bookViews>
    <workbookView xWindow="-110" yWindow="-110" windowWidth="25820" windowHeight="15500" tabRatio="500" activeTab="1" xr2:uid="{00000000-000D-0000-FFFF-FFFF00000000}"/>
  </bookViews>
  <sheets>
    <sheet name="작업일지" sheetId="1" r:id="rId1"/>
    <sheet name="SW Version " sheetId="2" r:id="rId2"/>
    <sheet name="Overall" sheetId="3" r:id="rId3"/>
    <sheet name="FlowChart" sheetId="4" r:id="rId4"/>
    <sheet name="Device" sheetId="5" r:id="rId5"/>
    <sheet name="Sequence" sheetId="6" r:id="rId6"/>
    <sheet name="IO List" sheetId="7" r:id="rId7"/>
    <sheet name="Motor List" sheetId="8" r:id="rId8"/>
    <sheet name="Pos Teaching" sheetId="9" r:id="rId9"/>
    <sheet name="Gantt" sheetId="10" r:id="rId10"/>
  </sheets>
  <definedNames>
    <definedName name="_Fill" hidden="1">#REF!</definedName>
    <definedName name="fill" hidden="1">#REF!</definedName>
    <definedName name="GHG" hidden="1">#REF!</definedName>
    <definedName name="_xlnm.Print_Titles" localSheetId="9">Gantt!$A:$G</definedName>
    <definedName name="valuevx">42.314159</definedName>
    <definedName name="vertex42_copyright" hidden="1">"© 2006-2018 Vertex42 LLC"</definedName>
    <definedName name="vertex42_id" hidden="1">"gantt-chart_L.xlsx"</definedName>
    <definedName name="vertex42_title" hidden="1">"Gantt Chart Template"</definedName>
    <definedName name="메롱" hidden="1">#REF!</definedName>
    <definedName name="소모푸밉" hidden="1">#REF!</definedName>
    <definedName name="소모품" hidden="1">#REF!</definedName>
    <definedName name="소모품비1" hidden="1">#REF!</definedName>
    <definedName name="수선비" hidden="1">#REF!</definedName>
    <definedName name="수선비3" hidden="1">#REF!</definedName>
    <definedName name="ㅈ2ㄷㅈ" hidden="1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10" l="1"/>
  <c r="G7" i="10"/>
  <c r="G8" i="10"/>
  <c r="G9" i="10"/>
  <c r="G10" i="10"/>
  <c r="G11" i="10"/>
  <c r="G12" i="10"/>
  <c r="G3" i="4"/>
  <c r="G10" i="3" s="1"/>
  <c r="G2" i="4"/>
  <c r="H10" i="3"/>
  <c r="H4" i="10"/>
  <c r="L2" i="9"/>
  <c r="H8" i="3" s="1"/>
  <c r="K2" i="9"/>
  <c r="J2" i="9"/>
  <c r="Q3" i="8"/>
  <c r="H7" i="3" s="1"/>
  <c r="P3" i="8"/>
  <c r="O3" i="8"/>
  <c r="G7" i="3" s="1"/>
  <c r="J2" i="7"/>
  <c r="J1" i="7"/>
  <c r="O4" i="6"/>
  <c r="N4" i="6"/>
  <c r="M4" i="6"/>
  <c r="G9" i="3" s="1"/>
  <c r="N5" i="5"/>
  <c r="H6" i="3" s="1"/>
  <c r="M5" i="5"/>
  <c r="L5" i="5"/>
  <c r="I44" i="3"/>
  <c r="I43" i="3"/>
  <c r="I42" i="3"/>
  <c r="I41" i="3"/>
  <c r="I40" i="3"/>
  <c r="I37" i="3"/>
  <c r="I36" i="3"/>
  <c r="I35" i="3"/>
  <c r="I31" i="3"/>
  <c r="I30" i="3"/>
  <c r="I24" i="3"/>
  <c r="I23" i="3"/>
  <c r="I22" i="3"/>
  <c r="I21" i="3"/>
  <c r="I20" i="3"/>
  <c r="I19" i="3"/>
  <c r="I17" i="3"/>
  <c r="I16" i="3"/>
  <c r="I15" i="3"/>
  <c r="I14" i="3"/>
  <c r="I13" i="3"/>
  <c r="I12" i="3"/>
  <c r="I11" i="3"/>
  <c r="H5" i="3"/>
  <c r="N2" i="3"/>
  <c r="M2" i="9" l="1"/>
  <c r="I8" i="3" s="1"/>
  <c r="O5" i="5"/>
  <c r="I6" i="3" s="1"/>
  <c r="R3" i="8"/>
  <c r="I7" i="3" s="1"/>
  <c r="H5" i="10"/>
  <c r="I6" i="10"/>
  <c r="G8" i="3"/>
  <c r="P4" i="6"/>
  <c r="I9" i="3" s="1"/>
  <c r="H9" i="3"/>
  <c r="I2" i="4"/>
  <c r="I10" i="3"/>
  <c r="H3" i="3"/>
  <c r="L2" i="7"/>
  <c r="I5" i="3" s="1"/>
  <c r="G5" i="3"/>
  <c r="G6" i="3"/>
  <c r="J6" i="10"/>
  <c r="I5" i="10" l="1"/>
  <c r="I4" i="10"/>
  <c r="J5" i="10"/>
  <c r="K6" i="10"/>
  <c r="J4" i="10"/>
  <c r="G3" i="3"/>
  <c r="O2" i="3"/>
  <c r="M2" i="3"/>
  <c r="K5" i="10" l="1"/>
  <c r="L6" i="10"/>
  <c r="K4" i="10"/>
  <c r="M6" i="10" l="1"/>
  <c r="L4" i="10"/>
  <c r="L5" i="10"/>
  <c r="M4" i="10" l="1"/>
  <c r="M5" i="10"/>
  <c r="N6" i="10"/>
  <c r="N4" i="10" l="1"/>
  <c r="N5" i="10"/>
  <c r="O6" i="10"/>
  <c r="O4" i="10" l="1"/>
  <c r="O5" i="10"/>
  <c r="P6" i="10"/>
  <c r="Q6" i="10" l="1"/>
  <c r="P4" i="10"/>
  <c r="P5" i="10"/>
  <c r="R6" i="10" l="1"/>
  <c r="Q4" i="10"/>
  <c r="Q5" i="10"/>
  <c r="S6" i="10" l="1"/>
  <c r="R5" i="10"/>
  <c r="R4" i="10"/>
  <c r="T6" i="10" l="1"/>
  <c r="S5" i="10"/>
  <c r="S4" i="10"/>
  <c r="T5" i="10" l="1"/>
  <c r="U6" i="10"/>
  <c r="T4" i="10"/>
  <c r="U4" i="10" l="1"/>
  <c r="U5" i="10"/>
  <c r="V6" i="10"/>
  <c r="V4" i="10" l="1"/>
  <c r="V5" i="10"/>
  <c r="W6" i="10"/>
  <c r="W4" i="10" l="1"/>
  <c r="W5" i="10"/>
  <c r="X6" i="10"/>
  <c r="X4" i="10" l="1"/>
  <c r="X5" i="10"/>
  <c r="Y6" i="10"/>
  <c r="Y5" i="10" l="1"/>
  <c r="Y4" i="10"/>
  <c r="Z6" i="10"/>
  <c r="Z5" i="10" l="1"/>
  <c r="AA6" i="10"/>
  <c r="Z4" i="10"/>
  <c r="AB6" i="10" l="1"/>
  <c r="AA4" i="10"/>
  <c r="AA5" i="10"/>
  <c r="AC6" i="10" l="1"/>
  <c r="AB4" i="10"/>
  <c r="AB5" i="10"/>
  <c r="AD6" i="10" l="1"/>
  <c r="AC5" i="10"/>
  <c r="AC4" i="10"/>
  <c r="AD5" i="10" l="1"/>
  <c r="AE6" i="10"/>
  <c r="AD4" i="10"/>
  <c r="AE5" i="10" l="1"/>
  <c r="AF6" i="10"/>
  <c r="AE4" i="10"/>
  <c r="AF5" i="10" l="1"/>
  <c r="AG6" i="10"/>
  <c r="AF4" i="10"/>
  <c r="AG5" i="10" l="1"/>
  <c r="AH6" i="10"/>
  <c r="AG4" i="10"/>
  <c r="AI6" i="10" l="1"/>
  <c r="AH4" i="10"/>
  <c r="AH5" i="10"/>
  <c r="AI4" i="10" l="1"/>
  <c r="AI5" i="10"/>
  <c r="AJ6" i="10"/>
  <c r="AJ4" i="10" l="1"/>
  <c r="AJ5" i="10"/>
  <c r="AK6" i="10"/>
  <c r="AK4" i="10" l="1"/>
  <c r="AL6" i="10"/>
  <c r="AK5" i="10"/>
  <c r="AM6" i="10" l="1"/>
  <c r="AL4" i="10"/>
  <c r="AL5" i="10"/>
  <c r="AN6" i="10" l="1"/>
  <c r="AM4" i="10"/>
  <c r="AM5" i="10"/>
  <c r="AO6" i="10" l="1"/>
  <c r="AN5" i="10"/>
  <c r="AN4" i="10"/>
  <c r="AP6" i="10" l="1"/>
  <c r="AO5" i="10"/>
  <c r="AO4" i="10"/>
  <c r="AP5" i="10" l="1"/>
  <c r="AQ6" i="10"/>
  <c r="AP4" i="10"/>
  <c r="AQ4" i="10" l="1"/>
  <c r="AQ5" i="10"/>
  <c r="AR6" i="10"/>
  <c r="AR4" i="10" l="1"/>
  <c r="AR5" i="10"/>
  <c r="AS6" i="10"/>
  <c r="AS4" i="10" l="1"/>
  <c r="AS5" i="10"/>
  <c r="AT6" i="10"/>
  <c r="AT4" i="10" l="1"/>
  <c r="AT5" i="10"/>
  <c r="AU6" i="10"/>
  <c r="AU5" i="10" l="1"/>
  <c r="AV6" i="10"/>
  <c r="AU4" i="10"/>
  <c r="AV5" i="10" l="1"/>
  <c r="AW6" i="10"/>
  <c r="AV4" i="10"/>
  <c r="AX6" i="10" l="1"/>
  <c r="AW4" i="10"/>
  <c r="AW5" i="10"/>
  <c r="AY6" i="10" l="1"/>
  <c r="AX4" i="10"/>
  <c r="AX5" i="10"/>
  <c r="AZ6" i="10" l="1"/>
  <c r="AY4" i="10"/>
  <c r="AY5" i="10"/>
  <c r="AZ5" i="10" l="1"/>
  <c r="BA6" i="10"/>
  <c r="AZ4" i="10"/>
  <c r="BA5" i="10" l="1"/>
  <c r="BB6" i="10"/>
  <c r="BA4" i="10"/>
  <c r="BB5" i="10" l="1"/>
  <c r="BC6" i="10"/>
  <c r="BB4" i="10"/>
  <c r="BC5" i="10" l="1"/>
  <c r="BD6" i="10"/>
  <c r="BC4" i="10"/>
  <c r="BE6" i="10" l="1"/>
  <c r="BD4" i="10"/>
  <c r="BD5" i="10"/>
  <c r="BE4" i="10" l="1"/>
  <c r="BE5" i="10"/>
  <c r="BF6" i="10"/>
  <c r="BF4" i="10" l="1"/>
  <c r="BF5" i="10"/>
  <c r="BG6" i="10"/>
  <c r="BH6" i="10" l="1"/>
  <c r="BG4" i="10"/>
  <c r="BG5" i="10"/>
  <c r="BI6" i="10" l="1"/>
  <c r="BH4" i="10"/>
  <c r="BH5" i="10"/>
  <c r="BJ6" i="10" l="1"/>
  <c r="BI4" i="10"/>
  <c r="BI5" i="10"/>
  <c r="BK6" i="10" l="1"/>
  <c r="BJ5" i="10"/>
  <c r="BJ4" i="10"/>
  <c r="BL6" i="10" l="1"/>
  <c r="BK5" i="10"/>
  <c r="BK4" i="10"/>
  <c r="BL5" i="10" l="1"/>
  <c r="BM6" i="10"/>
  <c r="BL4" i="10"/>
  <c r="BM4" i="10" l="1"/>
  <c r="BM5" i="10"/>
  <c r="BN6" i="10"/>
  <c r="BN4" i="10" l="1"/>
  <c r="BN5" i="10"/>
  <c r="BO6" i="10"/>
  <c r="BO4" i="10" l="1"/>
  <c r="BO5" i="10"/>
  <c r="BP6" i="10"/>
  <c r="BP4" i="10" l="1"/>
  <c r="BP5" i="10"/>
  <c r="BQ6" i="10"/>
  <c r="BQ5" i="10" l="1"/>
  <c r="BQ4" i="10"/>
  <c r="BR6" i="10"/>
  <c r="BR5" i="10" l="1"/>
  <c r="BS6" i="10"/>
  <c r="BR4" i="10"/>
  <c r="BT6" i="10" l="1"/>
  <c r="BS4" i="10"/>
  <c r="BS5" i="10"/>
  <c r="BU6" i="10" l="1"/>
  <c r="BT4" i="10"/>
  <c r="BT5" i="10"/>
  <c r="BU5" i="10" l="1"/>
  <c r="BV6" i="10"/>
  <c r="BU4" i="10"/>
  <c r="BV5" i="10" l="1"/>
  <c r="BW6" i="10"/>
  <c r="BV4" i="10"/>
  <c r="BW5" i="10" l="1"/>
  <c r="BX6" i="10"/>
  <c r="BW4" i="10"/>
  <c r="BX5" i="10" l="1"/>
  <c r="BY6" i="10"/>
  <c r="BX4" i="10"/>
  <c r="BY5" i="10" l="1"/>
  <c r="BZ6" i="10"/>
  <c r="BY4" i="10"/>
  <c r="CA6" i="10" l="1"/>
  <c r="BZ4" i="10"/>
  <c r="BZ5" i="10"/>
  <c r="CA4" i="10" l="1"/>
  <c r="CA5" i="10"/>
  <c r="CB6" i="10"/>
  <c r="CB4" i="10" l="1"/>
  <c r="CB5" i="10"/>
  <c r="CC6" i="10"/>
  <c r="CC4" i="10" l="1"/>
  <c r="CC5" i="10"/>
  <c r="CD6" i="10"/>
  <c r="CE6" i="10" l="1"/>
  <c r="CD4" i="10"/>
  <c r="CD5" i="10"/>
  <c r="CF6" i="10" l="1"/>
  <c r="CE4" i="10"/>
  <c r="CE5" i="10"/>
  <c r="CG6" i="10" l="1"/>
  <c r="CF5" i="10"/>
  <c r="CF4" i="10"/>
  <c r="CH6" i="10" l="1"/>
  <c r="CG5" i="10"/>
  <c r="CG4" i="10"/>
  <c r="CH5" i="10" l="1"/>
  <c r="CI6" i="10"/>
  <c r="CH4" i="10"/>
  <c r="CI4" i="10" l="1"/>
  <c r="CI5" i="10"/>
  <c r="CJ6" i="10"/>
  <c r="CJ4" i="10" l="1"/>
  <c r="CJ5" i="10"/>
  <c r="CK6" i="10"/>
  <c r="CK4" i="10" l="1"/>
  <c r="CK5" i="10"/>
  <c r="CL6" i="10"/>
  <c r="CL4" i="10" l="1"/>
  <c r="CL5" i="10"/>
  <c r="CM6" i="10"/>
  <c r="CM5" i="10" l="1"/>
  <c r="CN6" i="10"/>
  <c r="CM4" i="10"/>
  <c r="CN5" i="10" l="1"/>
  <c r="CO6" i="10"/>
  <c r="CN4" i="10"/>
  <c r="CP6" i="10" l="1"/>
  <c r="CO4" i="10"/>
  <c r="CO5" i="10"/>
  <c r="CQ6" i="10" l="1"/>
  <c r="CP4" i="10"/>
  <c r="CP5" i="10"/>
  <c r="CR6" i="10" l="1"/>
  <c r="CQ5" i="10"/>
  <c r="CQ4" i="10"/>
  <c r="CR5" i="10" l="1"/>
  <c r="CS6" i="10"/>
  <c r="CR4" i="10"/>
  <c r="CS5" i="10" l="1"/>
  <c r="CT6" i="10"/>
  <c r="CS4" i="10"/>
  <c r="CT5" i="10" l="1"/>
  <c r="CU6" i="10"/>
  <c r="CT4" i="10"/>
  <c r="CU5" i="10" l="1"/>
  <c r="CV6" i="10"/>
  <c r="CU4" i="10"/>
  <c r="CW6" i="10" l="1"/>
  <c r="CV4" i="10"/>
  <c r="CV5" i="10"/>
  <c r="CW4" i="10" l="1"/>
  <c r="CW5" i="10"/>
  <c r="CX6" i="10"/>
  <c r="CX4" i="10" l="1"/>
  <c r="CX5" i="10"/>
  <c r="CY6" i="10"/>
  <c r="CY4" i="10" l="1"/>
  <c r="CZ6" i="10"/>
  <c r="CY5" i="10"/>
  <c r="DA6" i="10" l="1"/>
  <c r="CZ4" i="10"/>
  <c r="CZ5" i="10"/>
  <c r="DB6" i="10" l="1"/>
  <c r="DA4" i="10"/>
  <c r="DA5" i="10"/>
  <c r="DC6" i="10" l="1"/>
  <c r="DB5" i="10"/>
  <c r="DB4" i="10"/>
  <c r="DD6" i="10" l="1"/>
  <c r="DC5" i="10"/>
  <c r="DC4" i="10"/>
  <c r="DD5" i="10" l="1"/>
  <c r="DD4" i="10"/>
  <c r="DE6" i="10"/>
  <c r="DE4" i="10" l="1"/>
  <c r="DE5" i="10"/>
  <c r="DF6" i="10"/>
  <c r="DF4" i="10" l="1"/>
  <c r="DF5" i="10"/>
  <c r="DG6" i="10"/>
  <c r="DG4" i="10" l="1"/>
  <c r="DG5" i="10"/>
  <c r="DH6" i="10"/>
  <c r="DH4" i="10" l="1"/>
  <c r="DH5" i="10"/>
  <c r="DI6" i="10"/>
  <c r="DI5" i="10" l="1"/>
  <c r="DJ6" i="10"/>
  <c r="DI4" i="10"/>
  <c r="DJ5" i="10" l="1"/>
  <c r="DK6" i="10"/>
  <c r="DJ4" i="10"/>
  <c r="DL6" i="10" l="1"/>
  <c r="DK4" i="10"/>
  <c r="DK5" i="10"/>
  <c r="DM6" i="10" l="1"/>
  <c r="DL4" i="10"/>
  <c r="DL5" i="10"/>
  <c r="DN6" i="10" l="1"/>
  <c r="DM5" i="10"/>
  <c r="DM4" i="10"/>
  <c r="DN5" i="10" l="1"/>
  <c r="DO6" i="10"/>
  <c r="DN4" i="10"/>
  <c r="DO5" i="10" l="1"/>
  <c r="DP6" i="10"/>
  <c r="DO4" i="10"/>
  <c r="DP5" i="10" l="1"/>
  <c r="DQ6" i="10"/>
  <c r="DP4" i="10"/>
  <c r="DQ5" i="10" l="1"/>
  <c r="DR6" i="10"/>
  <c r="DQ4" i="10"/>
  <c r="DS6" i="10" l="1"/>
  <c r="DR4" i="10"/>
  <c r="DR5" i="10"/>
  <c r="DS4" i="10" l="1"/>
  <c r="DS5" i="10"/>
  <c r="DT6" i="10"/>
  <c r="DT4" i="10" l="1"/>
  <c r="DT5" i="10"/>
  <c r="DU6" i="10"/>
  <c r="DU4" i="10" l="1"/>
  <c r="DV6" i="10"/>
  <c r="DU5" i="10"/>
  <c r="DW6" i="10" l="1"/>
  <c r="DV4" i="10"/>
  <c r="DV5" i="10"/>
  <c r="DX6" i="10" l="1"/>
  <c r="DW4" i="10"/>
  <c r="DW5" i="10"/>
  <c r="DY6" i="10" l="1"/>
  <c r="DX5" i="10"/>
  <c r="DX4" i="10"/>
  <c r="DZ6" i="10" l="1"/>
  <c r="EA6" i="10" s="1"/>
  <c r="DY5" i="10"/>
  <c r="DY4" i="10"/>
  <c r="EA5" i="10" l="1"/>
  <c r="EA4" i="10"/>
  <c r="EB6" i="10"/>
  <c r="DZ5" i="10"/>
  <c r="DZ4" i="10"/>
  <c r="EB5" i="10" l="1"/>
  <c r="EC6" i="10"/>
  <c r="EB4" i="10"/>
  <c r="EC4" i="10" l="1"/>
  <c r="ED6" i="10"/>
  <c r="EC5" i="10"/>
  <c r="EE6" i="10" l="1"/>
  <c r="ED4" i="10"/>
  <c r="ED5" i="10"/>
  <c r="EF6" i="10" l="1"/>
  <c r="EE4" i="10"/>
  <c r="EE5" i="10"/>
  <c r="EF4" i="10" l="1"/>
  <c r="EF5" i="10"/>
  <c r="EG6" i="10"/>
  <c r="EH6" i="10" l="1"/>
  <c r="EG4" i="10"/>
  <c r="EG5" i="10"/>
  <c r="EI6" i="10" l="1"/>
  <c r="EH4" i="10"/>
  <c r="EH5" i="10"/>
  <c r="EJ6" i="10" l="1"/>
  <c r="EI5" i="10"/>
  <c r="EI4" i="10"/>
  <c r="EK6" i="10" l="1"/>
  <c r="EJ4" i="10"/>
  <c r="EJ5" i="10"/>
  <c r="EL6" i="10" l="1"/>
  <c r="EK4" i="10"/>
  <c r="EK5" i="10"/>
  <c r="EL4" i="10" l="1"/>
  <c r="EL5" i="10"/>
  <c r="EM6" i="10"/>
  <c r="EM4" i="10" l="1"/>
  <c r="EM5" i="10"/>
  <c r="EN6" i="10"/>
  <c r="EN4" i="10" l="1"/>
  <c r="EN5" i="10"/>
  <c r="EO6" i="10"/>
  <c r="EO5" i="10" l="1"/>
  <c r="EP6" i="10"/>
  <c r="EO4" i="10"/>
  <c r="EP5" i="10" l="1"/>
  <c r="EQ6" i="10"/>
  <c r="EP4" i="10"/>
  <c r="EQ5" i="10" l="1"/>
  <c r="ER6" i="10"/>
  <c r="EQ4" i="10"/>
  <c r="ER5" i="10" l="1"/>
  <c r="ES6" i="10"/>
  <c r="ER4" i="10"/>
  <c r="ES4" i="10" l="1"/>
  <c r="ET6" i="10"/>
  <c r="ES5" i="10"/>
  <c r="ET5" i="10" l="1"/>
  <c r="EU6" i="10"/>
  <c r="ET4" i="10"/>
  <c r="EU5" i="10" l="1"/>
  <c r="EV6" i="10"/>
  <c r="EU4" i="10"/>
  <c r="EV5" i="10" l="1"/>
  <c r="EW6" i="10"/>
  <c r="EV4" i="10"/>
  <c r="EW5" i="10" l="1"/>
  <c r="EX6" i="10"/>
  <c r="EW4" i="10"/>
  <c r="EX5" i="10" l="1"/>
  <c r="EY6" i="10"/>
  <c r="EX4" i="10"/>
  <c r="EY4" i="10" l="1"/>
  <c r="EZ6" i="10"/>
  <c r="EY5" i="10"/>
  <c r="FA6" i="10" l="1"/>
  <c r="EZ4" i="10"/>
  <c r="EZ5" i="10"/>
  <c r="FB6" i="10" l="1"/>
  <c r="FA4" i="10"/>
  <c r="FA5" i="10"/>
  <c r="FB4" i="10" l="1"/>
  <c r="FB5" i="10"/>
  <c r="FC6" i="10"/>
  <c r="FD6" i="10" l="1"/>
  <c r="FC4" i="10"/>
  <c r="FC5" i="10"/>
  <c r="FE6" i="10" l="1"/>
  <c r="FD4" i="10"/>
  <c r="FD5" i="10"/>
  <c r="FF6" i="10" l="1"/>
  <c r="FE5" i="10"/>
  <c r="FE4" i="10"/>
  <c r="FG6" i="10" l="1"/>
  <c r="FF4" i="10"/>
  <c r="FF5" i="10"/>
  <c r="FH6" i="10" l="1"/>
  <c r="FG4" i="10"/>
  <c r="FG5" i="10"/>
  <c r="FH4" i="10" l="1"/>
  <c r="FH5" i="10"/>
  <c r="FI6" i="10"/>
  <c r="FI4" i="10" l="1"/>
  <c r="FI5" i="10"/>
  <c r="FJ6" i="10"/>
  <c r="FJ4" i="10" l="1"/>
  <c r="FJ5" i="10"/>
  <c r="FK6" i="10"/>
  <c r="FK5" i="10" l="1"/>
  <c r="FL6" i="10"/>
  <c r="FK4" i="10"/>
  <c r="FL5" i="10" l="1"/>
  <c r="FM6" i="10"/>
  <c r="FL4" i="10"/>
  <c r="FM5" i="10" l="1"/>
  <c r="FM4" i="10"/>
  <c r="FN6" i="10"/>
  <c r="FN5" i="10" l="1"/>
  <c r="FO6" i="10"/>
  <c r="FN4" i="10"/>
  <c r="FO5" i="10" l="1"/>
  <c r="FP6" i="10"/>
  <c r="FO4" i="10"/>
  <c r="FP5" i="10" l="1"/>
  <c r="FQ6" i="10"/>
  <c r="FP4" i="10"/>
  <c r="FQ5" i="10" l="1"/>
  <c r="FR6" i="10"/>
  <c r="FQ4" i="10"/>
  <c r="FR5" i="10" l="1"/>
  <c r="FS6" i="10"/>
  <c r="FR4" i="10"/>
  <c r="FS5" i="10" l="1"/>
  <c r="FT6" i="10"/>
  <c r="FS4" i="10"/>
  <c r="FT5" i="10" l="1"/>
  <c r="FT4" i="10"/>
  <c r="FU6" i="10"/>
  <c r="FU4" i="10" l="1"/>
  <c r="FV6" i="10"/>
  <c r="FU5" i="10"/>
  <c r="FW6" i="10" l="1"/>
  <c r="FV4" i="10"/>
  <c r="FV5" i="10"/>
  <c r="FX6" i="10" l="1"/>
  <c r="FW4" i="10"/>
  <c r="FW5" i="10"/>
  <c r="FX4" i="10" l="1"/>
  <c r="FX5" i="10"/>
  <c r="FY6" i="10"/>
  <c r="FZ6" i="10" l="1"/>
  <c r="FY4" i="10"/>
  <c r="FY5" i="10"/>
  <c r="GA6" i="10" l="1"/>
  <c r="FZ4" i="10"/>
  <c r="FZ5" i="10"/>
  <c r="GB6" i="10" l="1"/>
  <c r="GA5" i="10"/>
  <c r="GA4" i="10"/>
  <c r="GC6" i="10" l="1"/>
  <c r="GB4" i="10"/>
  <c r="GB5" i="10"/>
  <c r="GD6" i="10" l="1"/>
  <c r="GC4" i="10"/>
  <c r="GC5" i="10"/>
  <c r="GD4" i="10" l="1"/>
  <c r="GD5" i="10"/>
  <c r="GE6" i="10"/>
  <c r="GE4" i="10" l="1"/>
  <c r="GE5" i="10"/>
  <c r="GF6" i="10"/>
  <c r="GF4" i="10" l="1"/>
  <c r="GF5" i="10"/>
  <c r="GG6" i="10"/>
  <c r="GG5" i="10" l="1"/>
  <c r="GH6" i="10"/>
  <c r="GG4" i="10"/>
  <c r="GH5" i="10" l="1"/>
  <c r="GI6" i="10"/>
  <c r="GH4" i="10"/>
  <c r="GI5" i="10" l="1"/>
  <c r="GJ6" i="10"/>
  <c r="GI4" i="10"/>
  <c r="GJ5" i="10" l="1"/>
  <c r="GJ4" i="10"/>
  <c r="GK6" i="10"/>
  <c r="GL6" i="10" l="1"/>
  <c r="GK5" i="10"/>
  <c r="GK4" i="10"/>
  <c r="GL5" i="10" l="1"/>
  <c r="GM6" i="10"/>
  <c r="GL4" i="10"/>
  <c r="GM5" i="10" l="1"/>
  <c r="GN6" i="10"/>
  <c r="GM4" i="10"/>
  <c r="GN5" i="10" l="1"/>
  <c r="GO6" i="10"/>
  <c r="GN4" i="10"/>
  <c r="GO5" i="10" l="1"/>
  <c r="GP6" i="10"/>
  <c r="GO4" i="10"/>
  <c r="GP5" i="10" l="1"/>
  <c r="GQ6" i="10"/>
  <c r="GP4" i="10"/>
  <c r="GQ4" i="10" l="1"/>
  <c r="GR6" i="10"/>
  <c r="GQ5" i="10"/>
  <c r="GS6" i="10" l="1"/>
  <c r="GR4" i="10"/>
  <c r="GR5" i="10"/>
  <c r="GT6" i="10" l="1"/>
  <c r="GS4" i="10"/>
  <c r="GS5" i="10"/>
  <c r="GT4" i="10" l="1"/>
  <c r="GT5" i="10"/>
  <c r="GU6" i="10"/>
  <c r="GV6" i="10" l="1"/>
  <c r="GU4" i="10"/>
  <c r="GU5" i="10"/>
  <c r="GW6" i="10" l="1"/>
  <c r="GV4" i="10"/>
  <c r="GV5" i="10"/>
  <c r="GX6" i="10" l="1"/>
  <c r="GW5" i="10"/>
  <c r="GW4" i="10"/>
  <c r="GY6" i="10" l="1"/>
  <c r="GX4" i="10"/>
  <c r="GX5" i="10"/>
  <c r="GZ6" i="10" l="1"/>
  <c r="GY4" i="10"/>
  <c r="GY5" i="10"/>
  <c r="GZ4" i="10" l="1"/>
  <c r="GZ5" i="10"/>
  <c r="HA6" i="10"/>
  <c r="HA4" i="10" l="1"/>
  <c r="HA5" i="10"/>
  <c r="HB6" i="10"/>
  <c r="HB4" i="10" l="1"/>
  <c r="HB5" i="10"/>
  <c r="HC6" i="10"/>
  <c r="HC5" i="10" l="1"/>
  <c r="HD6" i="10"/>
  <c r="HC4" i="10"/>
  <c r="HD5" i="10" l="1"/>
  <c r="HE6" i="10"/>
  <c r="HD4" i="10"/>
  <c r="HE5" i="10" l="1"/>
  <c r="HE4" i="10"/>
  <c r="HF6" i="10"/>
  <c r="HF4" i="10" l="1"/>
  <c r="HF5" i="10"/>
  <c r="HG6" i="10"/>
  <c r="HH6" i="10" l="1"/>
  <c r="HG4" i="10"/>
  <c r="HG5" i="10"/>
  <c r="HH4" i="10" l="1"/>
  <c r="HH5" i="10"/>
  <c r="HI6" i="10"/>
  <c r="HI5" i="10" l="1"/>
  <c r="HI4" i="10"/>
  <c r="HJ6" i="10"/>
  <c r="HJ4" i="10" l="1"/>
  <c r="HJ5" i="10"/>
  <c r="HK6" i="10"/>
  <c r="HK4" i="10" l="1"/>
  <c r="HK5" i="10"/>
  <c r="HL6" i="10"/>
  <c r="HL5" i="10" l="1"/>
  <c r="HM6" i="10"/>
  <c r="HL4" i="10"/>
  <c r="HM4" i="10" l="1"/>
  <c r="HN6" i="10"/>
  <c r="HM5" i="10"/>
  <c r="HO6" i="10" l="1"/>
  <c r="HN4" i="10"/>
  <c r="HN5" i="10"/>
  <c r="HP6" i="10" l="1"/>
  <c r="HO5" i="10"/>
  <c r="HO4" i="10"/>
  <c r="HQ6" i="10" l="1"/>
  <c r="HP4" i="10"/>
  <c r="HP5" i="10"/>
  <c r="HR6" i="10" l="1"/>
  <c r="HQ4" i="10"/>
  <c r="HQ5" i="10"/>
  <c r="HS6" i="10" l="1"/>
  <c r="HR4" i="10"/>
  <c r="HR5" i="10"/>
  <c r="HS4" i="10" l="1"/>
  <c r="HT6" i="10"/>
  <c r="HS5" i="10"/>
  <c r="HU6" i="10" l="1"/>
  <c r="HT4" i="10"/>
  <c r="HT5" i="10"/>
  <c r="HV6" i="10" l="1"/>
  <c r="HU4" i="10"/>
  <c r="HU5" i="10"/>
  <c r="HV4" i="10" l="1"/>
  <c r="HV5" i="10"/>
  <c r="HW6" i="10"/>
  <c r="HW4" i="10" l="1"/>
  <c r="HW5" i="10"/>
  <c r="HX6" i="10"/>
  <c r="HX4" i="10" l="1"/>
  <c r="HX5" i="10"/>
  <c r="HY6" i="10"/>
  <c r="HY4" i="10" l="1"/>
  <c r="HY5" i="10"/>
  <c r="HZ6" i="10"/>
  <c r="HZ5" i="10" l="1"/>
  <c r="IA6" i="10"/>
  <c r="HZ4" i="10"/>
  <c r="IA5" i="10" l="1"/>
  <c r="IA4" i="10"/>
  <c r="IB6" i="10"/>
  <c r="IB5" i="10" l="1"/>
  <c r="IB4" i="10"/>
  <c r="IC6" i="10"/>
  <c r="IC5" i="10" l="1"/>
  <c r="IC4" i="10"/>
  <c r="ID6" i="10"/>
  <c r="ID5" i="10" l="1"/>
  <c r="IE6" i="10"/>
  <c r="ID4" i="10"/>
  <c r="IE5" i="10" l="1"/>
  <c r="IF6" i="10"/>
  <c r="IE4" i="10"/>
  <c r="IF5" i="10" l="1"/>
  <c r="IG6" i="10"/>
  <c r="IF4" i="10"/>
  <c r="IG4" i="10" l="1"/>
  <c r="IG5" i="10"/>
  <c r="IH6" i="10"/>
  <c r="IH5" i="10" l="1"/>
  <c r="IH4" i="10"/>
  <c r="II6" i="10"/>
  <c r="II5" i="10" l="1"/>
  <c r="II4" i="10"/>
  <c r="IJ6" i="10"/>
  <c r="IJ5" i="10" l="1"/>
  <c r="IK6" i="10"/>
  <c r="IJ4" i="10"/>
  <c r="IL6" i="10" l="1"/>
  <c r="IK4" i="10"/>
  <c r="IK5" i="10"/>
  <c r="IM6" i="10" l="1"/>
  <c r="IL4" i="10"/>
  <c r="IL5" i="10"/>
  <c r="IN6" i="10" l="1"/>
  <c r="IM4" i="10"/>
  <c r="IM5" i="10"/>
  <c r="IN5" i="10" l="1"/>
  <c r="IO6" i="10"/>
  <c r="IN4" i="10"/>
  <c r="IP6" i="10" l="1"/>
  <c r="IO5" i="10"/>
  <c r="IO4" i="10"/>
  <c r="IP4" i="10" l="1"/>
  <c r="IQ6" i="10"/>
  <c r="IP5" i="10"/>
  <c r="IR6" i="10" l="1"/>
  <c r="IS6" i="10" s="1"/>
  <c r="IQ4" i="10"/>
  <c r="IQ5" i="10"/>
  <c r="IS4" i="10" l="1"/>
  <c r="IS5" i="10"/>
  <c r="IT6" i="10"/>
  <c r="IR4" i="10"/>
  <c r="IR5" i="10"/>
  <c r="IT4" i="10" l="1"/>
  <c r="IT5" i="10"/>
  <c r="IU6" i="10"/>
  <c r="IU4" i="10" l="1"/>
  <c r="IU5" i="10"/>
  <c r="IV6" i="10"/>
  <c r="IV5" i="10" l="1"/>
  <c r="IV4" i="10"/>
  <c r="IW6" i="10"/>
  <c r="IW4" i="10" l="1"/>
  <c r="IX6" i="10"/>
  <c r="IW5" i="10"/>
  <c r="IX4" i="10" l="1"/>
  <c r="IX5" i="10"/>
  <c r="IY6" i="10"/>
  <c r="IY4" i="10" l="1"/>
  <c r="IY5" i="10"/>
  <c r="IZ6" i="10"/>
  <c r="IZ5" i="10" l="1"/>
  <c r="JA6" i="10"/>
  <c r="IZ4" i="10"/>
  <c r="JA5" i="10" l="1"/>
  <c r="JB6" i="10"/>
  <c r="JA4" i="10"/>
  <c r="JB5" i="10" l="1"/>
  <c r="JC6" i="10"/>
  <c r="JB4" i="10"/>
  <c r="JC5" i="10" l="1"/>
  <c r="JD6" i="10"/>
  <c r="JC4" i="10"/>
  <c r="JD5" i="10" l="1"/>
  <c r="JD4" i="10"/>
  <c r="JE6" i="10"/>
  <c r="JE4" i="10" l="1"/>
  <c r="JE5" i="10"/>
  <c r="JF6" i="10"/>
  <c r="JG6" i="10" l="1"/>
  <c r="JF4" i="10"/>
  <c r="JF5" i="10"/>
  <c r="JH6" i="10" l="1"/>
  <c r="JG4" i="10"/>
  <c r="JG5" i="10"/>
  <c r="JH4" i="10" l="1"/>
  <c r="JH5" i="10"/>
  <c r="JI6" i="10"/>
  <c r="JI4" i="10" l="1"/>
  <c r="JI5" i="10"/>
  <c r="JJ6" i="10"/>
  <c r="JJ4" i="10" l="1"/>
  <c r="JK6" i="10"/>
  <c r="JJ5" i="10"/>
  <c r="JK4" i="10" l="1"/>
  <c r="JK5" i="10"/>
  <c r="JL6" i="10"/>
  <c r="JL4" i="10" l="1"/>
  <c r="JL5" i="10"/>
  <c r="JM6" i="10"/>
  <c r="JM4" i="10" l="1"/>
  <c r="JM5" i="10"/>
  <c r="JN6" i="10"/>
  <c r="JN4" i="10" l="1"/>
  <c r="JN5" i="10"/>
  <c r="JO6" i="10"/>
  <c r="JO4" i="10" l="1"/>
  <c r="JO5" i="10"/>
  <c r="JP6" i="10"/>
  <c r="JP4" i="10" l="1"/>
  <c r="JP5" i="10"/>
  <c r="JQ6" i="10"/>
  <c r="JQ4" i="10" l="1"/>
  <c r="JR6" i="10"/>
  <c r="JQ5" i="10"/>
  <c r="JR4" i="10" l="1"/>
  <c r="JR5" i="10"/>
  <c r="JS6" i="10"/>
  <c r="JS5" i="10" l="1"/>
  <c r="JS4" i="10"/>
  <c r="JT6" i="10"/>
  <c r="JT4" i="10" l="1"/>
  <c r="JT5" i="10"/>
  <c r="JU6" i="10"/>
  <c r="JU4" i="10" l="1"/>
  <c r="JU5" i="10"/>
  <c r="JV6" i="10"/>
  <c r="JV5" i="10" l="1"/>
  <c r="JW6" i="10"/>
  <c r="JV4" i="10"/>
  <c r="JX6" i="10" l="1"/>
  <c r="JW5" i="10"/>
  <c r="JW4" i="10"/>
  <c r="JX5" i="10" l="1"/>
  <c r="JY6" i="10"/>
  <c r="JX4" i="10"/>
  <c r="JY5" i="10" l="1"/>
  <c r="JZ6" i="10"/>
  <c r="JY4" i="10"/>
  <c r="JZ5" i="10" l="1"/>
  <c r="KA6" i="10"/>
  <c r="JZ4" i="10"/>
  <c r="KB6" i="10" l="1"/>
  <c r="KA5" i="10"/>
  <c r="KA4" i="10"/>
  <c r="KC6" i="10" l="1"/>
  <c r="KB5" i="10"/>
  <c r="KB4" i="10"/>
  <c r="KD6" i="10" l="1"/>
  <c r="KC4" i="10"/>
  <c r="KC5" i="10"/>
  <c r="KE6" i="10" l="1"/>
  <c r="KD4" i="10"/>
  <c r="KD5" i="10"/>
  <c r="KE4" i="10" l="1"/>
  <c r="KE5" i="10"/>
  <c r="KF6" i="10"/>
  <c r="KF4" i="10" l="1"/>
  <c r="KF5" i="10"/>
  <c r="KG6" i="10"/>
  <c r="KG4" i="10" l="1"/>
  <c r="KH6" i="10"/>
  <c r="KG5" i="10"/>
  <c r="KH4" i="10" l="1"/>
  <c r="KH5" i="10"/>
  <c r="KI6" i="10"/>
  <c r="KI4" i="10" l="1"/>
  <c r="KI5" i="10"/>
  <c r="KJ6" i="10"/>
  <c r="KJ4" i="10" l="1"/>
  <c r="KJ5" i="10"/>
  <c r="KK6" i="10"/>
  <c r="KK4" i="10" l="1"/>
  <c r="KK5" i="10"/>
  <c r="KL6" i="10"/>
  <c r="KL4" i="10" l="1"/>
  <c r="KL5" i="10"/>
  <c r="KM6" i="10"/>
  <c r="KM4" i="10" l="1"/>
  <c r="KM5" i="10"/>
  <c r="KN6" i="10"/>
  <c r="KN4" i="10" l="1"/>
  <c r="KN5" i="10"/>
  <c r="KO6" i="10"/>
  <c r="KO4" i="10" l="1"/>
  <c r="KO5" i="10"/>
  <c r="KP6" i="10"/>
  <c r="KP4" i="10" l="1"/>
  <c r="KP5" i="10"/>
  <c r="KQ6" i="10"/>
  <c r="KQ4" i="10" l="1"/>
  <c r="KQ5" i="10"/>
  <c r="KR6" i="10"/>
  <c r="KR5" i="10" l="1"/>
  <c r="KS6" i="10"/>
  <c r="KR4" i="10"/>
  <c r="KS5" i="10" l="1"/>
  <c r="KT6" i="10"/>
  <c r="KS4" i="10"/>
  <c r="KT5" i="10" l="1"/>
  <c r="KU6" i="10"/>
  <c r="KT4" i="10"/>
  <c r="KU5" i="10" l="1"/>
  <c r="KV6" i="10"/>
  <c r="KU4" i="10"/>
  <c r="KV5" i="10" l="1"/>
  <c r="KW6" i="10"/>
  <c r="KV4" i="10"/>
  <c r="KX6" i="10" l="1"/>
  <c r="KW4" i="10"/>
  <c r="KW5" i="10"/>
  <c r="KY6" i="10" l="1"/>
  <c r="KX4" i="10"/>
  <c r="KX5" i="10"/>
  <c r="KZ6" i="10" l="1"/>
  <c r="KY4" i="10"/>
  <c r="KY5" i="10"/>
  <c r="LA6" i="10" l="1"/>
  <c r="KZ4" i="10"/>
  <c r="KZ5" i="10"/>
  <c r="LA4" i="10" l="1"/>
  <c r="LA5" i="10"/>
</calcChain>
</file>

<file path=xl/sharedStrings.xml><?xml version="1.0" encoding="utf-8"?>
<sst xmlns="http://schemas.openxmlformats.org/spreadsheetml/2006/main" count="806" uniqueCount="473">
  <si>
    <t>SW Version 이력 관리</t>
  </si>
  <si>
    <t>점검일자:</t>
  </si>
  <si>
    <t>총 점검 건수:</t>
  </si>
  <si>
    <t>정상:</t>
  </si>
  <si>
    <t>이상:</t>
  </si>
  <si>
    <t>확인중:</t>
  </si>
  <si>
    <t>점검 일자</t>
  </si>
  <si>
    <t>SW 버전</t>
  </si>
  <si>
    <t>점검 항목</t>
  </si>
  <si>
    <t>점검 내용</t>
  </si>
  <si>
    <t>요청자</t>
  </si>
  <si>
    <t>작업자</t>
  </si>
  <si>
    <t>점검 결과</t>
  </si>
  <si>
    <t>비고</t>
  </si>
  <si>
    <t>2026-06-20</t>
  </si>
  <si>
    <t>V1.0.0.1</t>
  </si>
  <si>
    <t>IO Check</t>
  </si>
  <si>
    <t>Ajin DI/DO 및 PLC BIT/WORD 수신 확인</t>
  </si>
  <si>
    <t>확인중</t>
  </si>
  <si>
    <t>PLC Interface</t>
  </si>
  <si>
    <t>Page/Recipe/Weld 핸드셰이크(M/D 70K)</t>
  </si>
  <si>
    <t>MX Component</t>
  </si>
  <si>
    <t>Scout Field 레시피 전환</t>
  </si>
  <si>
    <t>레시피축 stale 수정 검증</t>
  </si>
  <si>
    <t>정상</t>
  </si>
  <si>
    <t>현장 확인 완료</t>
  </si>
  <si>
    <t>2026-06-19</t>
  </si>
  <si>
    <t>Scout Field 페이지별 로드</t>
  </si>
  <si>
    <t>PageIndex 주입 정정</t>
  </si>
  <si>
    <t>Head Theta Interlock</t>
  </si>
  <si>
    <t>수평/수직 발진 인터락</t>
  </si>
  <si>
    <t>AjinIO.IsConnected</t>
  </si>
  <si>
    <t>연결 판정 반전 정정</t>
  </si>
  <si>
    <t>Scanner Calibration</t>
  </si>
  <si>
    <t>Laser Gate 제어</t>
  </si>
  <si>
    <t>Core/Ring Gate ON/OFF 타이밍</t>
  </si>
  <si>
    <t>AutoRun 시퀀스</t>
  </si>
  <si>
    <t>Recipe/Page 핸드셰이크 통합</t>
  </si>
  <si>
    <t>PAGE_REQ 단일 게이트로 Page·Recipe 통합 처리(시퀀스 무수정)</t>
  </si>
  <si>
    <t>25edd79</t>
  </si>
  <si>
    <t>2026-06-21</t>
  </si>
  <si>
    <t>Weld_01 Ready Resume (bit15)</t>
  </si>
  <si>
    <t>M70515/M70015 신규. PLC ON→Recipe/Page 확인 팝업+Auto→Manual+Resume. 가접 레시피21~24 재배치</t>
  </si>
  <si>
    <t>현장확정·e61e99f</t>
  </si>
  <si>
    <t>2026-06-22</t>
  </si>
  <si>
    <t>Recipe No 잔재값</t>
  </si>
  <si>
    <t>재폴링 널가드+PC_PAGE_NO 보존+새 Page 정상 처리</t>
  </si>
  <si>
    <t>159eda2</t>
  </si>
  <si>
    <t>Page 핸드셰이크 ACK</t>
  </si>
  <si>
    <t>페이지 ACK 정정 + Auto OFF 시 에코워드 조건부 초기화</t>
  </si>
  <si>
    <t>dd4f087</t>
  </si>
  <si>
    <t>PLC DeviceMap</t>
  </si>
  <si>
    <t>현장 확정 PLC DeviceMap CSV 반영</t>
  </si>
  <si>
    <t>d131ad9</t>
  </si>
  <si>
    <t>용접 전/후 Scout 핸드셰이크</t>
  </si>
  <si>
    <t>M70509 기반 용접 전/후 Scout 추가, Scout Complete 비트 400ms 펄스</t>
  </si>
  <si>
    <t>4f03a0a·f6da65f·5e01c9a</t>
  </si>
  <si>
    <t>2026-06-23</t>
  </si>
  <si>
    <t>Auto 발진 보정테이블 선택</t>
  </si>
  <si>
    <t>Auto 발진 직전 보정테이블(1) 선택 — 매뉴얼과 위치 정합</t>
  </si>
  <si>
    <t>020840e</t>
  </si>
  <si>
    <t>레시피 스캐너 카메라+모션 토글 창</t>
  </si>
  <si>
    <t>레시피 화면 스캐너 카메라/모션 토글 창(이벤트 구동) 추가</t>
  </si>
  <si>
    <t>4ed35cb</t>
  </si>
  <si>
    <t>레시피 Scout Normal Field 버튼</t>
  </si>
  <si>
    <t>Scout Normal 줄 3열(Field-Run-Stop) Field 버튼 추가·버튼 디자인/아이콘 통일</t>
  </si>
  <si>
    <t>3577023·d272d6e·a64dd12</t>
  </si>
  <si>
    <t>Auto 발진 셀 offset</t>
  </si>
  <si>
    <t>Auto 발진에 셀 offset 적용 — 매뉴얼과 정합</t>
  </si>
  <si>
    <t>90adf1d</t>
  </si>
  <si>
    <t>2026-06-24</t>
  </si>
  <si>
    <t>카메라 각도 기반 Laser offset</t>
  </si>
  <si>
    <t>카메라 각도(D70510) 기반 Laser 발진 offset 분기</t>
  </si>
  <si>
    <t>2871db6</t>
  </si>
  <si>
    <t>운영제어 세부 항목</t>
  </si>
  <si>
    <t>완료</t>
  </si>
  <si>
    <t>전체</t>
  </si>
  <si>
    <t>진행률</t>
  </si>
  <si>
    <t>항목</t>
  </si>
  <si>
    <t>우선 순위</t>
  </si>
  <si>
    <t>완료일정</t>
  </si>
  <si>
    <t>완료일</t>
  </si>
  <si>
    <t>Check</t>
  </si>
  <si>
    <t>PRI/협력사</t>
  </si>
  <si>
    <t>IO</t>
  </si>
  <si>
    <t>IO_List</t>
  </si>
  <si>
    <t>협력사</t>
  </si>
  <si>
    <t>Device</t>
  </si>
  <si>
    <t>Device_List</t>
  </si>
  <si>
    <t>Motor</t>
  </si>
  <si>
    <t>Motor_List</t>
  </si>
  <si>
    <t>Teaching</t>
  </si>
  <si>
    <t>Sequence</t>
  </si>
  <si>
    <t>Flow Chart Main</t>
  </si>
  <si>
    <t>FlowChart</t>
  </si>
  <si>
    <t>Manual (단동)</t>
  </si>
  <si>
    <t>Scanner Jog/Home</t>
  </si>
  <si>
    <t>UBISAM</t>
  </si>
  <si>
    <t>Laser Control(IO Gate)</t>
  </si>
  <si>
    <t>Model Finder</t>
  </si>
  <si>
    <t>Object Teaching</t>
  </si>
  <si>
    <t>Scout Field</t>
  </si>
  <si>
    <t>Power Calibration</t>
  </si>
  <si>
    <t>Auto (연동)</t>
  </si>
  <si>
    <t>Recipe 핸드셰이크</t>
  </si>
  <si>
    <t>Page 핸드셰이크</t>
  </si>
  <si>
    <t>Welding List Upload</t>
  </si>
  <si>
    <t>Weld 핸드셰이크(음극)</t>
  </si>
  <si>
    <t>Execute Welding</t>
  </si>
  <si>
    <t>U-Frame 가접(예정)</t>
  </si>
  <si>
    <t>Full (연동)</t>
  </si>
  <si>
    <t>AutoRun 1사이클</t>
  </si>
  <si>
    <t>Dry Run</t>
  </si>
  <si>
    <t>Safety</t>
  </si>
  <si>
    <t>Door Interlock</t>
  </si>
  <si>
    <t>EMO</t>
  </si>
  <si>
    <t>UI</t>
  </si>
  <si>
    <t>Main/AutoRun</t>
  </si>
  <si>
    <t>Teaching(Recipe)</t>
  </si>
  <si>
    <t>Setting</t>
  </si>
  <si>
    <t>PLC/IO Monitor</t>
  </si>
  <si>
    <t>Recipe 전환</t>
  </si>
  <si>
    <t>AutoRun</t>
  </si>
  <si>
    <t>Monitoring</t>
  </si>
  <si>
    <t xml:space="preserve"> </t>
  </si>
  <si>
    <t>불필요</t>
  </si>
  <si>
    <t>Device List</t>
  </si>
  <si>
    <t>No</t>
  </si>
  <si>
    <t>Unit</t>
  </si>
  <si>
    <t>Unit Name</t>
  </si>
  <si>
    <t>Model Name</t>
  </si>
  <si>
    <t>용도</t>
  </si>
  <si>
    <t>통신방식</t>
  </si>
  <si>
    <t>담당</t>
  </si>
  <si>
    <t>Main</t>
  </si>
  <si>
    <t>PLC</t>
  </si>
  <si>
    <t>Mitsubishi Melsec</t>
  </si>
  <si>
    <t>상위 설비 제어/핸드셰이크</t>
  </si>
  <si>
    <t>MX Component(Ethernet)</t>
  </si>
  <si>
    <t>Laser Scanner</t>
  </si>
  <si>
    <t>RTC 기반 스캐너</t>
  </si>
  <si>
    <t>동적 레이저 스캐닝(용접)</t>
  </si>
  <si>
    <t>RTC(PCIe/Ethernet)</t>
  </si>
  <si>
    <t>모델 확인필요</t>
  </si>
  <si>
    <t>Laser</t>
  </si>
  <si>
    <t>Digital IO</t>
  </si>
  <si>
    <t>Ajin(AJINEXTEK)</t>
  </si>
  <si>
    <t>DI/DO 입출력</t>
  </si>
  <si>
    <t>PCI 보드</t>
  </si>
  <si>
    <t>(옵션) OCT</t>
  </si>
  <si>
    <t>Trumpf OCT</t>
  </si>
  <si>
    <t>옵티컬 측정</t>
  </si>
  <si>
    <t>-</t>
  </si>
  <si>
    <t>현재 미사용</t>
  </si>
  <si>
    <t>(옵션) CellTracker</t>
  </si>
  <si>
    <t>셀 추적</t>
  </si>
  <si>
    <t>LIGHT1 (조명 컨트롤러)</t>
  </si>
  <si>
    <t>ELOOM EMINI</t>
  </si>
  <si>
    <t>비전/스카우트 조명 — 실제 조명 컨트롤러(H/W)</t>
  </si>
  <si>
    <t>Serial(RS-232)</t>
  </si>
  <si>
    <t>REMOTE 모드 컨트롤러. Light와 동일 COM 포트 연결 불가</t>
  </si>
  <si>
    <t>Light (수동 명령 I/F)</t>
  </si>
  <si>
    <t>ELOOM EMINI REMOTE Command</t>
  </si>
  <si>
    <t>컨트롤러 REMOTE 시 COMMAND 명령 송신(수동 조작용)</t>
  </si>
  <si>
    <t>Serial(RS-232, 19200-8-N-1)</t>
  </si>
  <si>
    <t>수동 조작 장비 I/F. LIGHT1과 별도 COM 포트(동일 번호 불가)</t>
  </si>
  <si>
    <t>Aurora 기능</t>
  </si>
  <si>
    <t>구분</t>
  </si>
  <si>
    <t>세부 항목</t>
  </si>
  <si>
    <t>상세 내용</t>
  </si>
  <si>
    <t>담당자</t>
  </si>
  <si>
    <t>완료여부</t>
  </si>
  <si>
    <t>수동</t>
  </si>
  <si>
    <t>Scanner</t>
  </si>
  <si>
    <t>Jog / Home</t>
  </si>
  <si>
    <t>스캐너 모션 수동 구동</t>
  </si>
  <si>
    <t>Laser Control</t>
  </si>
  <si>
    <t>모델 위치 탐색</t>
  </si>
  <si>
    <t>레이어(페이지)별 용접 오브젝트 티칭</t>
  </si>
  <si>
    <t>페이지별 스카우트 필드 선택/저장</t>
  </si>
  <si>
    <t>Calibration</t>
  </si>
  <si>
    <t>RTC Correction Table 보정</t>
  </si>
  <si>
    <t>레이저 파워 보정</t>
  </si>
  <si>
    <t>자동</t>
  </si>
  <si>
    <t>Recipe</t>
  </si>
  <si>
    <t>Recipe 전환=PLC_PAGE_CHANGE_REQ 트리거 + PLC_RECIPE_NO 워드 (구 RECIPE_CHANGE bit 미사용·Scout로 덮어씀)</t>
  </si>
  <si>
    <t>260622: RECIPE_CHANGE bit 폐기</t>
  </si>
  <si>
    <t>Page</t>
  </si>
  <si>
    <t>PLC_PAGE_CHANGE_REQ→PC_PAGE_CHANGE_COMPLETE</t>
  </si>
  <si>
    <t>용접리스트</t>
  </si>
  <si>
    <t>Upload Welding List</t>
  </si>
  <si>
    <t>페이지 레이어 오브젝트→스캐너 리스트 업로드</t>
  </si>
  <si>
    <t>용접</t>
  </si>
  <si>
    <t>Weld 핸드셰이크(음극-)</t>
  </si>
  <si>
    <t>Ready/Busy/Complete</t>
  </si>
  <si>
    <t>Weld 핸드셰이크(양극+)</t>
  </si>
  <si>
    <t>현재 미사용(음극만 사용)</t>
  </si>
  <si>
    <t>용접 전/후 Scout (가접)</t>
  </si>
  <si>
    <t>SeqAutoRunPTOP</t>
  </si>
  <si>
    <t>메인 자동운전 1사이클</t>
  </si>
  <si>
    <t>모니터링</t>
  </si>
  <si>
    <t>Alarm</t>
  </si>
  <si>
    <t>SeqAlarmMonitor</t>
  </si>
  <si>
    <t>알람 폴링</t>
  </si>
  <si>
    <t>Status</t>
  </si>
  <si>
    <t>SeqStatusMonitor</t>
  </si>
  <si>
    <t>상태 폴링</t>
  </si>
  <si>
    <t>PLCMonitor</t>
  </si>
  <si>
    <t>PLC Bit/Word 폴링</t>
  </si>
  <si>
    <t>Door</t>
  </si>
  <si>
    <t>도어 인터락(PLC)</t>
  </si>
  <si>
    <t>비상정지</t>
  </si>
  <si>
    <t>Main / AutoRun</t>
  </si>
  <si>
    <t>운전 화면(Run/Pause/Stop)</t>
  </si>
  <si>
    <t>PLC Bit/Word, IO Interface</t>
  </si>
  <si>
    <t>Device/Equipment Setting</t>
  </si>
  <si>
    <t>설정 화면</t>
  </si>
  <si>
    <t>CHECK</t>
  </si>
  <si>
    <t>날짜</t>
  </si>
  <si>
    <t>[BIT] PC→PLC (eBitOutput, M70000+)</t>
  </si>
  <si>
    <t>M</t>
  </si>
  <si>
    <t>M70000</t>
  </si>
  <si>
    <t>PC_LIVE_STATUS</t>
  </si>
  <si>
    <t>PC 생존</t>
  </si>
  <si>
    <t>M70001</t>
  </si>
  <si>
    <t>PC_AUTO_STATUS</t>
  </si>
  <si>
    <t>PC 자동상태</t>
  </si>
  <si>
    <t>M70002</t>
  </si>
  <si>
    <t>PC_AUTO_COMPLETE</t>
  </si>
  <si>
    <t>자동 완료</t>
  </si>
  <si>
    <t>M70003</t>
  </si>
  <si>
    <t>PC_MANUAL_COMPLETE</t>
  </si>
  <si>
    <t>수동 완료</t>
  </si>
  <si>
    <t>M70004</t>
  </si>
  <si>
    <t>PC_LIGHT_ALARM_STATUS</t>
  </si>
  <si>
    <t>경알람</t>
  </si>
  <si>
    <t>M70005</t>
  </si>
  <si>
    <t>PC_HEAVY_ALARM_STATUS</t>
  </si>
  <si>
    <t>중알람</t>
  </si>
  <si>
    <t>M70006</t>
  </si>
  <si>
    <t>PC_DOOR_INTERLOCK</t>
  </si>
  <si>
    <t>도어 인터락</t>
  </si>
  <si>
    <t>M70007</t>
  </si>
  <si>
    <t>PC_EMO_STATUS</t>
  </si>
  <si>
    <t>M70008</t>
  </si>
  <si>
    <t>PC_PAGE_CHANGE_COMPLETE</t>
  </si>
  <si>
    <t>페이지 변경 완료</t>
  </si>
  <si>
    <t>M70515</t>
  </si>
  <si>
    <t>PLC_WELD_READY_REQ</t>
  </si>
  <si>
    <t>[추가 BIT 260621] Weld_01 Ready / Resume (가변·가접)</t>
  </si>
  <si>
    <t>M70016</t>
  </si>
  <si>
    <t>PC_WELD_TRIGGER_ACK</t>
  </si>
  <si>
    <t>용접 트리거 ACK (구 ReadyACK·260621 rename)</t>
  </si>
  <si>
    <t>M70017</t>
  </si>
  <si>
    <t>PC_WELD_BUSY</t>
  </si>
  <si>
    <t>용접 진행</t>
  </si>
  <si>
    <t>M70018</t>
  </si>
  <si>
    <t>PC_WELD_COMPLETE</t>
  </si>
  <si>
    <t>용접 완료</t>
  </si>
  <si>
    <t>M70020</t>
  </si>
  <si>
    <t>PC_WELD_NG_JUDGE</t>
  </si>
  <si>
    <t>NG 판정</t>
  </si>
  <si>
    <t>M70037</t>
  </si>
  <si>
    <t>PC_RMS_PARAMETER_READ_REQUEST_ACK</t>
  </si>
  <si>
    <t>RMS Param Read ACK</t>
  </si>
  <si>
    <t>[BIT] PLC→PC (eBitInput, M70500+)</t>
  </si>
  <si>
    <t>M70500</t>
  </si>
  <si>
    <t>PLC_LIVE_STATUS</t>
  </si>
  <si>
    <t>PLC 생존</t>
  </si>
  <si>
    <t>M70501</t>
  </si>
  <si>
    <t>PLC_AUTO_STATUS</t>
  </si>
  <si>
    <t>자동 상태</t>
  </si>
  <si>
    <t>M70502</t>
  </si>
  <si>
    <t>PLC_AUTO_REQ</t>
  </si>
  <si>
    <t>자동 요청</t>
  </si>
  <si>
    <t>M70503</t>
  </si>
  <si>
    <t>PLC_MANUAL_REQ</t>
  </si>
  <si>
    <t>수동 요청</t>
  </si>
  <si>
    <t>M70504</t>
  </si>
  <si>
    <t>PLC_LIGHT_ALARM_STATUS</t>
  </si>
  <si>
    <t>M70505</t>
  </si>
  <si>
    <t>PLC_HEAVY_ALARM_STATUS</t>
  </si>
  <si>
    <t>M70506</t>
  </si>
  <si>
    <t>PLC_DOOR_INTERLOCK</t>
  </si>
  <si>
    <t>M70507</t>
  </si>
  <si>
    <t>PLC_EMO_STATUS</t>
  </si>
  <si>
    <t>M70508</t>
  </si>
  <si>
    <t>PLC_PAGE_CHANGE_REQ</t>
  </si>
  <si>
    <t>페이지 변경 요청</t>
  </si>
  <si>
    <t>M70509</t>
  </si>
  <si>
    <t>PLC_SCOUT_ENABLE</t>
  </si>
  <si>
    <t>Scout Enable(상시 ON 시 용접 전/후 Scout 게이팅), 구 Recipe_Change·260622</t>
  </si>
  <si>
    <t>M70516</t>
  </si>
  <si>
    <t>PLC_WELD_TRIGGER_REQ</t>
  </si>
  <si>
    <t>용접 트리거 요청 (구 Ready·260621 rename)</t>
  </si>
  <si>
    <t>M70517</t>
  </si>
  <si>
    <t>PLC_WELD_WAIT</t>
  </si>
  <si>
    <t>용접 대기</t>
  </si>
  <si>
    <t>M70518</t>
  </si>
  <si>
    <t>PLC_WELD_COMPLETE_ACK</t>
  </si>
  <si>
    <t>용접 완료 ACK</t>
  </si>
  <si>
    <t>M70530</t>
  </si>
  <si>
    <t>PLC_ALARM_RESET</t>
  </si>
  <si>
    <t>알람 리셋</t>
  </si>
  <si>
    <t>M70537</t>
  </si>
  <si>
    <t>PLC_RMS_PARAMETER_READ_REQUEST</t>
  </si>
  <si>
    <t>RMS Param Read 요청</t>
  </si>
  <si>
    <t>[WORD] PC→PLC (eWordOutput, D70000+)</t>
  </si>
  <si>
    <t>D</t>
  </si>
  <si>
    <t>D70000</t>
  </si>
  <si>
    <t>PC_ERROR_CODE</t>
  </si>
  <si>
    <t>에러코드</t>
  </si>
  <si>
    <t>D70001</t>
  </si>
  <si>
    <t>PC_PAGE_NO</t>
  </si>
  <si>
    <t>페이지 번호 에코</t>
  </si>
  <si>
    <t>D70002</t>
  </si>
  <si>
    <t>PC_RECIPE_NO</t>
  </si>
  <si>
    <t>레시피 번호 에코</t>
  </si>
  <si>
    <t>D70020</t>
  </si>
  <si>
    <t>PC_CELL_ID_01~10</t>
  </si>
  <si>
    <t>셀 ID(ASCII)</t>
  </si>
  <si>
    <t>D70030</t>
  </si>
  <si>
    <t>PC_LOT_ID_01~08</t>
  </si>
  <si>
    <t>로트 ID(ASCII)</t>
  </si>
  <si>
    <t>[WORD] PLC→PC (eWordInput, D70500+)</t>
  </si>
  <si>
    <t>D70500</t>
  </si>
  <si>
    <t>PLC_ERROR_CODE</t>
  </si>
  <si>
    <t>D70501</t>
  </si>
  <si>
    <t>PLC_PAGE_NO</t>
  </si>
  <si>
    <t>페이지 번호</t>
  </si>
  <si>
    <t>D70502</t>
  </si>
  <si>
    <t>PLC_RECIPE_NO</t>
  </si>
  <si>
    <t>레시피 번호</t>
  </si>
  <si>
    <t>D70503</t>
  </si>
  <si>
    <t>PLC_CURRENT_SLOT_NO</t>
  </si>
  <si>
    <t>현재 슬롯</t>
  </si>
  <si>
    <t>D70510</t>
  </si>
  <si>
    <t>HEAD_THETA_POSITION</t>
  </si>
  <si>
    <t>레이저 헤드 Theta(D70510)</t>
  </si>
  <si>
    <t>D70520</t>
  </si>
  <si>
    <t>PLC_CELL_ID_01~10</t>
  </si>
  <si>
    <t>D70530</t>
  </si>
  <si>
    <t>PLC_LOT_ID_01~08</t>
  </si>
  <si>
    <t>UNIT</t>
  </si>
  <si>
    <t>(-)</t>
  </si>
  <si>
    <t>(H)</t>
  </si>
  <si>
    <t>(+)</t>
  </si>
  <si>
    <t>구동</t>
  </si>
  <si>
    <t>CPU</t>
  </si>
  <si>
    <t>Main PC</t>
  </si>
  <si>
    <t>(PLC측 제공 예정)</t>
  </si>
  <si>
    <t>스테이지 구동 PLC 담당 - 축 구성/제원 회신 대기</t>
  </si>
  <si>
    <t>PC는 스캐너/레이저 담당, Head Theta(D70510) 참조</t>
  </si>
  <si>
    <t>INDEX</t>
  </si>
  <si>
    <t>항목(Teaching Item)</t>
  </si>
  <si>
    <t>구분(Type)</t>
  </si>
  <si>
    <t>저장 위치/데이터</t>
  </si>
  <si>
    <t>Recipe Page Teaching</t>
  </si>
  <si>
    <t>Pos</t>
  </si>
  <si>
    <t>레시피 페이지별 용접 오브젝트 티칭</t>
  </si>
  <si>
    <t>페이지별 스카우트 필드 영역</t>
  </si>
  <si>
    <t>Scanner Origin</t>
  </si>
  <si>
    <t>Ready</t>
  </si>
  <si>
    <t>JumpAbs(0,0) 원점</t>
  </si>
  <si>
    <t>(스테이지 위치)</t>
  </si>
  <si>
    <t>PLC측 담당(회신 대기)</t>
  </si>
  <si>
    <t>단계</t>
  </si>
  <si>
    <t>유형</t>
  </si>
  <si>
    <t>상태</t>
  </si>
  <si>
    <t>시작일</t>
  </si>
  <si>
    <t>종료일</t>
  </si>
  <si>
    <t>1. 분석/협의</t>
  </si>
  <si>
    <t>미팅</t>
  </si>
  <si>
    <t>진행 완료</t>
  </si>
  <si>
    <t>2. 설계</t>
  </si>
  <si>
    <t>설계</t>
  </si>
  <si>
    <t>업무 진행중</t>
  </si>
  <si>
    <t>3. 제작</t>
  </si>
  <si>
    <t>제작</t>
  </si>
  <si>
    <t>오창공장 이전 전 완료</t>
  </si>
  <si>
    <t>4. 셋업</t>
  </si>
  <si>
    <t>입고셋업</t>
  </si>
  <si>
    <t>해야 할 일</t>
  </si>
  <si>
    <t>5. 양산</t>
  </si>
  <si>
    <t>적용 및 모니터링</t>
  </si>
  <si>
    <t>이후 일정(미정)</t>
  </si>
  <si>
    <t>6. CS</t>
  </si>
  <si>
    <t>요청대응</t>
  </si>
  <si>
    <t>범례</t>
  </si>
  <si>
    <t>LGES_오창_UNICELL_P2P_용접기_단동기 운영SW — 프로젝트 일정 (Gantt)</t>
    <phoneticPr fontId="23" type="noConversion"/>
  </si>
  <si>
    <t>AutoRunPTOP</t>
    <phoneticPr fontId="23" type="noConversion"/>
  </si>
  <si>
    <t xml:space="preserve">ComponentTeachingRun </t>
    <phoneticPr fontId="23" type="noConversion"/>
  </si>
  <si>
    <t>[Recipe - Welding RUN]</t>
    <phoneticPr fontId="23" type="noConversion"/>
  </si>
  <si>
    <t>[Recipe - Scout]</t>
    <phoneticPr fontId="23" type="noConversion"/>
  </si>
  <si>
    <t>ScoutNormal</t>
    <phoneticPr fontId="23" type="noConversion"/>
  </si>
  <si>
    <t>UploadWeldingList</t>
    <phoneticPr fontId="23" type="noConversion"/>
  </si>
  <si>
    <t xml:space="preserve">[AutoRun, CompoentTeachingRun의 Sub Sequence]용접리스트 생성 </t>
    <phoneticPr fontId="23" type="noConversion"/>
  </si>
  <si>
    <t>[AutoRUN] 메인 Auto모드 시 실행 되는 시퀸스 (BIT15번에 따른 Manual 모드 &lt;-&gt;Auto 모드 )</t>
    <phoneticPr fontId="23" type="noConversion"/>
  </si>
  <si>
    <t>SequencName</t>
    <phoneticPr fontId="23" type="noConversion"/>
  </si>
  <si>
    <t>진행상태</t>
    <phoneticPr fontId="23" type="noConversion"/>
  </si>
  <si>
    <t>설명</t>
    <phoneticPr fontId="23" type="noConversion"/>
  </si>
  <si>
    <t>Draw</t>
    <phoneticPr fontId="23" type="noConversion"/>
  </si>
  <si>
    <t>설명</t>
    <phoneticPr fontId="23" type="noConversion"/>
  </si>
  <si>
    <t>M70015</t>
    <phoneticPr fontId="23" type="noConversion"/>
  </si>
  <si>
    <t>PC_WELD_READY_ACK</t>
    <phoneticPr fontId="23" type="noConversion"/>
  </si>
  <si>
    <t>[추가 BIT 260621] Weld_01 ReadyACK — Resume 신호 (PC→PLC)</t>
    <phoneticPr fontId="23" type="noConversion"/>
  </si>
  <si>
    <t>[DI] Ajin 하드웨어 (ePrismaticDIAddress) — 본 레이저 단일 발진기 260824</t>
    <phoneticPr fontId="23" type="noConversion"/>
  </si>
  <si>
    <t>DI</t>
    <phoneticPr fontId="23" type="noConversion"/>
  </si>
  <si>
    <t>DI8</t>
    <phoneticPr fontId="23" type="noConversion"/>
  </si>
  <si>
    <t>Laser_READY</t>
    <phoneticPr fontId="23" type="noConversion"/>
  </si>
  <si>
    <t>출사 가능 조건 (Power Supply ON &amp; No error) · Laser I/O Pin21</t>
    <phoneticPr fontId="23" type="noConversion"/>
  </si>
  <si>
    <t>DI9</t>
    <phoneticPr fontId="23" type="noConversion"/>
  </si>
  <si>
    <t>Laser_ALARM</t>
    <phoneticPr fontId="23" type="noConversion"/>
  </si>
  <si>
    <t>★Active-Low — 정상 시 ON, 알람 발생 시 OFF · Pin22</t>
    <phoneticPr fontId="23" type="noConversion"/>
  </si>
  <si>
    <t>DI10</t>
    <phoneticPr fontId="23" type="noConversion"/>
  </si>
  <si>
    <t>Laser_EMISSION_ON</t>
    <phoneticPr fontId="23" type="noConversion"/>
  </si>
  <si>
    <t>발진 중 표시 (Laser_REMOTE 의 에코) · Pin23</t>
    <phoneticPr fontId="23" type="noConversion"/>
  </si>
  <si>
    <t>DI11</t>
    <phoneticPr fontId="23" type="noConversion"/>
  </si>
  <si>
    <t>Laser_MAIN_PWR_STATE</t>
    <phoneticPr fontId="23" type="noConversion"/>
  </si>
  <si>
    <t>전원 투입(Key Switch ON) 상태 · Pin24 · 도면 라벨 'Laser_FIRE' 는 오기</t>
    <phoneticPr fontId="23" type="noConversion"/>
  </si>
  <si>
    <t>[DO] Ajin 하드웨어 (ePrismaticDOAddress) — 본 레이저 단일 발진기 260824</t>
    <phoneticPr fontId="23" type="noConversion"/>
  </si>
  <si>
    <t>Max MFMC-2000/2000M</t>
    <phoneticPr fontId="23" type="noConversion"/>
  </si>
  <si>
    <t>용접 광원 (단일 발진기)</t>
    <phoneticPr fontId="23" type="noConversion"/>
  </si>
  <si>
    <t>IO Gate(DO9 Laser_REMOTE)</t>
    <phoneticPr fontId="23" type="noConversion"/>
  </si>
  <si>
    <t>260824 본 레이저 교체 — 구 TruPulse/TruFiber 계열(Core/Ring 2대) 대체</t>
    <phoneticPr fontId="23" type="noConversion"/>
  </si>
  <si>
    <t>IO Gate(Laser_REMOTE) ON/OFF 수동 발진</t>
    <phoneticPr fontId="23" type="noConversion"/>
  </si>
  <si>
    <t>Gate ON(Laser_REMOTE) → Scanner ExecuteList → Gate OFF</t>
    <phoneticPr fontId="23" type="noConversion"/>
  </si>
  <si>
    <t>M70509(Scout Enable) ON 구간에서 용접 전/후 Scout 촬영. PC 완료비트 송신 없음</t>
    <phoneticPr fontId="23" type="noConversion"/>
  </si>
  <si>
    <t>완료</t>
    <phoneticPr fontId="23" type="noConversion"/>
  </si>
  <si>
    <t>260828 현 소스 기준 정정 — M70509 레벨 게이팅이며 PC 완료비트(M70009/M70010)는 미사용. 수동 출사 운용 중에는 용접 전/후 이미지가 저장되지 않는다</t>
    <phoneticPr fontId="23" type="noConversion"/>
  </si>
  <si>
    <t>260828 소스분석 — 사이클 종결부(SaveResultData·WriteCompletionPLCBit·Complete) 미도달 확인. 상세는 분석문서 참조</t>
    <phoneticPr fontId="23" type="noConversion"/>
  </si>
  <si>
    <t>Recipe 화면 PLC 지시 표시</t>
  </si>
  <si>
    <t>bit15 구간 동안 Recipe/Page 를 Recipe 작업 화면 상단에 상시 표시</t>
  </si>
  <si>
    <t>c054439</t>
  </si>
  <si>
    <t>V1.0.0.2</t>
  </si>
  <si>
    <t>본 레이저 단일 발진기 전환</t>
  </si>
  <si>
    <t>5be34e6</t>
  </si>
  <si>
    <t>CheckPageNo 핸드셰이크 진단계측</t>
  </si>
  <si>
    <t>Laser Ready 버튼 DO 되읽기 전환</t>
  </si>
  <si>
    <t>Laser Ready 버튼을 DO 되읽기 토글 방식으로 변경</t>
  </si>
  <si>
    <t>2ef276e</t>
  </si>
  <si>
    <t>시작프로그램 전체구조 소스분석</t>
  </si>
  <si>
    <t>IO·PLC·시퀀스·화면 전수 대조(소스 무수정). 통신배선자료 본레이저 시트와 채널번호 일치 확인</t>
  </si>
  <si>
    <t>분석문서 PTOP_시작프로그램_전체구조_분석_260828.md</t>
  </si>
  <si>
    <t>DO</t>
    <phoneticPr fontId="23" type="noConversion"/>
  </si>
  <si>
    <t>DO8</t>
    <phoneticPr fontId="23" type="noConversion"/>
  </si>
  <si>
    <t>Laser_AC_KEY</t>
    <phoneticPr fontId="23" type="noConversion"/>
  </si>
  <si>
    <t>외부 제어 키스위치 (Pin5,6 쇼트) · 소스에서 사용하지 않음</t>
    <phoneticPr fontId="23" type="noConversion"/>
  </si>
  <si>
    <t>DO9</t>
    <phoneticPr fontId="23" type="noConversion"/>
  </si>
  <si>
    <t>Laser_REMOTE</t>
    <phoneticPr fontId="23" type="noConversion"/>
  </si>
  <si>
    <t>★발진 ON/OFF 직접 제어 — 소스가 쓰는 유일한 DO (Pin7,8 쇼트) · 구 Core/Ring_Control 자리</t>
    <phoneticPr fontId="23" type="noConversion"/>
  </si>
  <si>
    <t>DO10</t>
    <phoneticPr fontId="23" type="noConversion"/>
  </si>
  <si>
    <t>Laser_GUIDE_BEAM_CONTROL</t>
    <phoneticPr fontId="23" type="noConversion"/>
  </si>
  <si>
    <t>가이드 레이저 ON/OFF · Pin18</t>
    <phoneticPr fontId="23" type="noConversion"/>
  </si>
  <si>
    <t>DO11</t>
    <phoneticPr fontId="23" type="noConversion"/>
  </si>
  <si>
    <t>Laser_ALARM_RESET</t>
    <phoneticPr fontId="23" type="noConversion"/>
  </si>
  <si>
    <t>Water Flow Alarm 전용 리셋 · Pin20 · 다른 알람에는 무효</t>
    <phoneticPr fontId="23" type="noConversion"/>
  </si>
  <si>
    <t>[참고]</t>
    <phoneticPr fontId="23" type="noConversion"/>
  </si>
  <si>
    <t>DI/DO 0~3 = PLC Interface 0~3. 그 외 채널 미사용. 260824 Core/Ring 2대 → 단일 1대 전환으로 상태신호 8개→4개</t>
    <phoneticPr fontId="23" type="noConversion"/>
  </si>
  <si>
    <t>RTC Correction Table 적용</t>
    <phoneticPr fontId="23" type="noConversion"/>
  </si>
  <si>
    <t>SeqAutoRunPTOP 1사이클</t>
    <phoneticPr fontId="23" type="noConversion"/>
  </si>
  <si>
    <t>7/27이후, 샘플생산,레이저 발진기교체 및 용접 Test 진행 sw 대응</t>
    <phoneticPr fontId="23" type="noConversion"/>
  </si>
  <si>
    <t>미정</t>
    <phoneticPr fontId="23" type="noConversion"/>
  </si>
  <si>
    <t>시작일·종료일(yyyy-mm-dd)을 입력하면 막대가 자동으로 채워집니다.  타임라인 2026년 3월~12월(일 단위).  주말 음영 / 오늘 빨간 세로선 / 매월 1일 구분선.  상태 열은 드롭다운에서 선택하세요 — 직접 입력하면 막대가 표시되지 않습니다.</t>
    <phoneticPr fontId="23" type="noConversion"/>
  </si>
  <si>
    <t>Core/Ring 2대 → 단일 1대. DI/DO 8~11 재정의, IO 채널 enum 단일화, DO8(Laser_AC_KEY) 충돌 제거</t>
    <phoneticPr fontId="23" type="noConversion"/>
  </si>
  <si>
    <t>PLC측 요청 후 점검 -&gt; 본 레이저 기반 확인 완료</t>
    <phoneticPr fontId="23" type="noConversion"/>
  </si>
  <si>
    <t>page5→6 PAGE_CHANGE_REQ 미발행 추적+I4+E26</t>
    <phoneticPr fontId="23" type="noConversion"/>
  </si>
  <si>
    <t>안동근과장</t>
    <phoneticPr fontId="23" type="noConversion"/>
  </si>
  <si>
    <t>노도연사원</t>
    <phoneticPr fontId="23" type="noConversion"/>
  </si>
  <si>
    <t>LGPRI</t>
    <phoneticPr fontId="23" type="noConversion"/>
  </si>
  <si>
    <t>현장이슈</t>
    <phoneticPr fontId="23" type="noConversion"/>
  </si>
  <si>
    <t>현장이슈
김충현대리</t>
    <phoneticPr fontId="23" type="noConversion"/>
  </si>
  <si>
    <t>18ca9bc · PLC 문의 발송(안효진)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</si>
</sst>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-mm\-dd"/>
    <numFmt numFmtId="177" formatCode="mm&quot;월 &quot;dd&quot;일&quot;"/>
    <numFmt numFmtId="178" formatCode="yyyy/mm/dd;@"/>
    <numFmt numFmtId="179" formatCode="000"/>
    <numFmt numFmtId="180" formatCode="_-* #,##0_-;\-* #,##0_-;_-* \-_-;_-@_-"/>
    <numFmt numFmtId="181" formatCode="d"/>
  </numFmts>
  <fonts count="39">
    <font>
      <sz val="11"/>
      <color theme="1"/>
      <name val="맑은 고딕"/>
      <family val="2"/>
      <charset val="129"/>
    </font>
    <font>
      <u/>
      <sz val="11"/>
      <color theme="10"/>
      <name val="맑은 고딕"/>
      <family val="2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2"/>
      <charset val="129"/>
    </font>
    <font>
      <b/>
      <sz val="10"/>
      <name val="맑은 고딕"/>
      <family val="2"/>
      <charset val="129"/>
    </font>
    <font>
      <b/>
      <sz val="10"/>
      <color rgb="FF2E4057"/>
      <name val="Arial"/>
      <charset val="1"/>
    </font>
    <font>
      <b/>
      <sz val="10"/>
      <color rgb="FF198754"/>
      <name val="Arial"/>
      <charset val="1"/>
    </font>
    <font>
      <b/>
      <sz val="10"/>
      <color rgb="FFDC3545"/>
      <name val="Arial"/>
      <charset val="1"/>
    </font>
    <font>
      <b/>
      <sz val="10"/>
      <color rgb="FFFFC107"/>
      <name val="Arial"/>
      <charset val="1"/>
    </font>
    <font>
      <sz val="10"/>
      <name val="맑은 고딕"/>
      <family val="2"/>
      <charset val="129"/>
    </font>
    <font>
      <b/>
      <sz val="10"/>
      <color rgb="FF000000"/>
      <name val="LG스마트체2.0 Regular"/>
      <family val="3"/>
      <charset val="129"/>
    </font>
    <font>
      <sz val="10"/>
      <name val="LG스마트체2.0 Regular"/>
      <family val="3"/>
      <charset val="129"/>
    </font>
    <font>
      <b/>
      <sz val="11"/>
      <color theme="1"/>
      <name val="LG스마트체2.0 Regular"/>
      <family val="3"/>
      <charset val="129"/>
    </font>
    <font>
      <sz val="11"/>
      <color theme="1"/>
      <name val="LG스마트체2.0 Regular"/>
      <family val="3"/>
      <charset val="129"/>
    </font>
    <font>
      <b/>
      <sz val="11"/>
      <color rgb="FFFF0000"/>
      <name val="LG스마트체2.0 Regular"/>
      <family val="3"/>
      <charset val="129"/>
    </font>
    <font>
      <sz val="10"/>
      <name val="굴림"/>
      <family val="3"/>
      <charset val="129"/>
    </font>
    <font>
      <u/>
      <sz val="10"/>
      <color theme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11"/>
      <color rgb="FFFF0000"/>
      <name val="맑은 고딕"/>
      <family val="2"/>
      <charset val="129"/>
    </font>
    <font>
      <sz val="11"/>
      <color theme="0"/>
      <name val="LG스마트체2.0 Regular"/>
      <family val="3"/>
      <charset val="129"/>
    </font>
    <font>
      <sz val="11"/>
      <color rgb="FF000000"/>
      <name val="LG스마트체2.0 Regular"/>
      <family val="3"/>
      <charset val="129"/>
    </font>
    <font>
      <sz val="8"/>
      <name val="맑은 고딕"/>
      <family val="2"/>
      <charset val="129"/>
    </font>
    <font>
      <b/>
      <sz val="10"/>
      <name val="굴림"/>
      <family val="3"/>
      <charset val="129"/>
    </font>
    <font>
      <sz val="8"/>
      <name val="LG스마트체2.0 Regular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Arial Unicode MS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3"/>
      <name val="맑은 고딕"/>
      <family val="3"/>
      <charset val="129"/>
    </font>
    <font>
      <sz val="9"/>
      <color rgb="FF80808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8"/>
      <color rgb="FFFFFFFF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FF0000"/>
      <name val="맑은 고딕"/>
      <family val="2"/>
      <charset val="129"/>
    </font>
  </fonts>
  <fills count="19">
    <fill>
      <patternFill patternType="none"/>
    </fill>
    <fill>
      <patternFill patternType="gray125"/>
    </fill>
    <fill>
      <patternFill patternType="solid">
        <fgColor rgb="FFEEEEEE"/>
        <bgColor rgb="FFEEECE1"/>
      </patternFill>
    </fill>
    <fill>
      <patternFill patternType="solid">
        <fgColor rgb="FF158466"/>
        <bgColor rgb="FF198754"/>
      </patternFill>
    </fill>
    <fill>
      <patternFill patternType="solid">
        <fgColor rgb="FFFFFFFF"/>
        <bgColor rgb="FFEEEEEE"/>
      </patternFill>
    </fill>
    <fill>
      <patternFill patternType="solid">
        <fgColor rgb="FFEEECE1"/>
        <bgColor rgb="FFEEEEEE"/>
      </patternFill>
    </fill>
    <fill>
      <patternFill patternType="solid">
        <fgColor rgb="FFD9D9D9"/>
        <bgColor rgb="FFDAE3F3"/>
      </patternFill>
    </fill>
    <fill>
      <patternFill patternType="solid">
        <fgColor theme="0" tint="-0.34998626667073579"/>
        <bgColor rgb="FF9999FF"/>
      </patternFill>
    </fill>
    <fill>
      <patternFill patternType="solid">
        <fgColor theme="8" tint="0.79989013336588644"/>
        <bgColor rgb="FFDEEBF7"/>
      </patternFill>
    </fill>
    <fill>
      <patternFill patternType="solid">
        <fgColor theme="4" tint="0.79989013336588644"/>
        <bgColor rgb="FFDAE3F3"/>
      </patternFill>
    </fill>
    <fill>
      <patternFill patternType="solid">
        <fgColor theme="4" tint="0.59987182226020086"/>
        <bgColor rgb="FFC5D9F1"/>
      </patternFill>
    </fill>
    <fill>
      <patternFill patternType="solid">
        <fgColor rgb="FFD2ECD5"/>
        <bgColor rgb="FFDAE3F3"/>
      </patternFill>
    </fill>
    <fill>
      <patternFill patternType="solid">
        <fgColor theme="9" tint="0.39973143711661124"/>
        <bgColor rgb="FFBDD7EE"/>
      </patternFill>
    </fill>
    <fill>
      <patternFill patternType="solid">
        <fgColor rgb="FFFFFF00"/>
        <bgColor rgb="FFFFFF00"/>
      </patternFill>
    </fill>
    <fill>
      <patternFill patternType="solid">
        <fgColor rgb="FF305496"/>
      </patternFill>
    </fill>
    <fill>
      <patternFill patternType="solid">
        <fgColor rgb="FFA9D08E"/>
        <bgColor rgb="FFA9D08E"/>
      </patternFill>
    </fill>
    <fill>
      <patternFill patternType="solid">
        <fgColor rgb="FF8FAADC"/>
        <bgColor rgb="FF8FAADC"/>
      </patternFill>
    </fill>
    <fill>
      <patternFill patternType="solid">
        <fgColor rgb="FFD9D9D9"/>
        <bgColor rgb="FFD9D9D9"/>
      </patternFill>
    </fill>
    <fill>
      <patternFill patternType="solid">
        <fgColor theme="2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rgb="FFBFBFBF"/>
      </top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595959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180" fontId="29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62"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4" borderId="0" xfId="0" applyFont="1" applyFill="1" applyAlignment="1"/>
    <xf numFmtId="0" fontId="10" fillId="4" borderId="0" xfId="0" applyFont="1" applyFill="1" applyAlignment="1">
      <alignment horizontal="center"/>
    </xf>
    <xf numFmtId="0" fontId="10" fillId="4" borderId="0" xfId="0" applyFont="1" applyFill="1" applyAlignment="1">
      <alignment horizontal="left" indent="1"/>
    </xf>
    <xf numFmtId="0" fontId="11" fillId="5" borderId="0" xfId="0" applyFont="1" applyFill="1" applyAlignment="1">
      <alignment horizontal="center"/>
    </xf>
    <xf numFmtId="0" fontId="12" fillId="4" borderId="0" xfId="0" applyFont="1" applyFill="1" applyAlignment="1">
      <alignment horizontal="left" indent="1"/>
    </xf>
    <xf numFmtId="0" fontId="12" fillId="4" borderId="0" xfId="0" applyFont="1" applyFill="1" applyAlignment="1"/>
    <xf numFmtId="0" fontId="12" fillId="4" borderId="0" xfId="0" applyFont="1" applyFill="1" applyAlignment="1">
      <alignment horizont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10" fontId="15" fillId="0" borderId="1" xfId="0" applyNumberFormat="1" applyFont="1" applyBorder="1" applyAlignment="1">
      <alignment vertical="center"/>
    </xf>
    <xf numFmtId="0" fontId="16" fillId="6" borderId="2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left" indent="1"/>
    </xf>
    <xf numFmtId="0" fontId="16" fillId="6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7" fillId="4" borderId="3" xfId="0" applyFont="1" applyFill="1" applyBorder="1" applyAlignment="1">
      <alignment horizontal="left" indent="1"/>
    </xf>
    <xf numFmtId="0" fontId="16" fillId="4" borderId="1" xfId="0" applyFont="1" applyFill="1" applyBorder="1" applyAlignment="1"/>
    <xf numFmtId="10" fontId="16" fillId="4" borderId="1" xfId="0" applyNumberFormat="1" applyFont="1" applyFill="1" applyBorder="1" applyAlignment="1"/>
    <xf numFmtId="10" fontId="16" fillId="4" borderId="1" xfId="0" applyNumberFormat="1" applyFont="1" applyFill="1" applyBorder="1" applyAlignment="1">
      <alignment horizontal="center"/>
    </xf>
    <xf numFmtId="0" fontId="17" fillId="0" borderId="0" xfId="0" applyFont="1" applyAlignment="1">
      <alignment horizontal="left" vertical="center" indent="1"/>
    </xf>
    <xf numFmtId="0" fontId="16" fillId="4" borderId="3" xfId="0" applyFont="1" applyFill="1" applyBorder="1" applyAlignment="1">
      <alignment horizontal="left" indent="1"/>
    </xf>
    <xf numFmtId="0" fontId="16" fillId="4" borderId="4" xfId="0" applyFont="1" applyFill="1" applyBorder="1" applyAlignment="1">
      <alignment horizontal="left" indent="1"/>
    </xf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4" borderId="5" xfId="0" applyFont="1" applyFill="1" applyBorder="1" applyAlignment="1">
      <alignment horizontal="left" indent="1"/>
    </xf>
    <xf numFmtId="0" fontId="16" fillId="4" borderId="6" xfId="0" applyFont="1" applyFill="1" applyBorder="1" applyAlignment="1"/>
    <xf numFmtId="0" fontId="16" fillId="4" borderId="4" xfId="0" applyFont="1" applyFill="1" applyBorder="1" applyAlignment="1"/>
    <xf numFmtId="0" fontId="19" fillId="0" borderId="1" xfId="0" applyFont="1" applyBorder="1" applyAlignment="1">
      <alignment horizontal="left" vertical="center" indent="1"/>
    </xf>
    <xf numFmtId="0" fontId="16" fillId="4" borderId="6" xfId="0" applyFont="1" applyFill="1" applyBorder="1" applyAlignment="1">
      <alignment horizontal="left" indent="1"/>
    </xf>
    <xf numFmtId="10" fontId="16" fillId="4" borderId="3" xfId="0" applyNumberFormat="1" applyFont="1" applyFill="1" applyBorder="1" applyAlignment="1"/>
    <xf numFmtId="0" fontId="16" fillId="4" borderId="1" xfId="0" applyFont="1" applyFill="1" applyBorder="1" applyAlignment="1">
      <alignment horizontal="left" indent="1"/>
    </xf>
    <xf numFmtId="10" fontId="16" fillId="4" borderId="7" xfId="0" applyNumberFormat="1" applyFont="1" applyFill="1" applyBorder="1" applyAlignment="1">
      <alignment horizontal="center"/>
    </xf>
    <xf numFmtId="10" fontId="16" fillId="4" borderId="8" xfId="0" applyNumberFormat="1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10" fontId="14" fillId="0" borderId="1" xfId="0" applyNumberFormat="1" applyFont="1" applyBorder="1" applyAlignment="1">
      <alignment vertical="center"/>
    </xf>
    <xf numFmtId="0" fontId="21" fillId="7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inden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1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 indent="1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12" fillId="4" borderId="1" xfId="0" applyFont="1" applyFill="1" applyBorder="1" applyAlignment="1">
      <alignment horizontal="left" indent="1"/>
    </xf>
    <xf numFmtId="0" fontId="23" fillId="4" borderId="0" xfId="0" applyFont="1" applyFill="1" applyAlignment="1"/>
    <xf numFmtId="0" fontId="23" fillId="4" borderId="0" xfId="0" applyFont="1" applyFill="1" applyAlignment="1">
      <alignment horizontal="center" vertical="center"/>
    </xf>
    <xf numFmtId="0" fontId="23" fillId="0" borderId="0" xfId="0" applyFont="1" applyAlignment="1">
      <alignment horizontal="left" indent="1"/>
    </xf>
    <xf numFmtId="0" fontId="16" fillId="8" borderId="1" xfId="0" applyFont="1" applyFill="1" applyBorder="1" applyAlignment="1">
      <alignment horizontal="center" vertical="center"/>
    </xf>
    <xf numFmtId="0" fontId="25" fillId="4" borderId="0" xfId="0" applyFont="1" applyFill="1" applyAlignment="1"/>
    <xf numFmtId="0" fontId="16" fillId="0" borderId="0" xfId="0" applyFont="1" applyAlignment="1">
      <alignment horizontal="center" vertical="center"/>
    </xf>
    <xf numFmtId="0" fontId="23" fillId="0" borderId="0" xfId="0" applyFont="1" applyAlignment="1"/>
    <xf numFmtId="0" fontId="19" fillId="9" borderId="13" xfId="0" applyFont="1" applyFill="1" applyBorder="1" applyAlignment="1">
      <alignment horizontal="center" vertical="center"/>
    </xf>
    <xf numFmtId="0" fontId="16" fillId="9" borderId="14" xfId="0" applyFont="1" applyFill="1" applyBorder="1" applyAlignment="1">
      <alignment horizontal="left" vertical="center" indent="1"/>
    </xf>
    <xf numFmtId="0" fontId="16" fillId="9" borderId="14" xfId="0" applyFont="1" applyFill="1" applyBorder="1" applyAlignment="1">
      <alignment horizontal="center" vertical="center"/>
    </xf>
    <xf numFmtId="0" fontId="16" fillId="9" borderId="15" xfId="0" applyFont="1" applyFill="1" applyBorder="1" applyAlignment="1">
      <alignment vertical="center"/>
    </xf>
    <xf numFmtId="0" fontId="19" fillId="9" borderId="16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left" vertical="center" indent="1"/>
    </xf>
    <xf numFmtId="0" fontId="16" fillId="9" borderId="17" xfId="0" applyFont="1" applyFill="1" applyBorder="1" applyAlignment="1">
      <alignment horizontal="center" vertical="center"/>
    </xf>
    <xf numFmtId="0" fontId="16" fillId="9" borderId="18" xfId="0" applyFont="1" applyFill="1" applyBorder="1" applyAlignment="1">
      <alignment vertical="center"/>
    </xf>
    <xf numFmtId="0" fontId="16" fillId="9" borderId="17" xfId="0" applyFont="1" applyFill="1" applyBorder="1" applyAlignment="1">
      <alignment horizontal="left" vertical="center" wrapText="1" indent="1"/>
    </xf>
    <xf numFmtId="0" fontId="19" fillId="9" borderId="19" xfId="0" applyFont="1" applyFill="1" applyBorder="1" applyAlignment="1">
      <alignment horizontal="center" vertical="center"/>
    </xf>
    <xf numFmtId="0" fontId="16" fillId="9" borderId="20" xfId="0" applyFont="1" applyFill="1" applyBorder="1" applyAlignment="1">
      <alignment horizontal="left" vertical="center" indent="1"/>
    </xf>
    <xf numFmtId="0" fontId="16" fillId="9" borderId="20" xfId="0" applyFont="1" applyFill="1" applyBorder="1" applyAlignment="1">
      <alignment horizontal="center" vertical="center"/>
    </xf>
    <xf numFmtId="0" fontId="16" fillId="9" borderId="21" xfId="0" applyFont="1" applyFill="1" applyBorder="1" applyAlignment="1">
      <alignment vertical="center"/>
    </xf>
    <xf numFmtId="0" fontId="25" fillId="4" borderId="23" xfId="0" applyFont="1" applyFill="1" applyBorder="1" applyAlignment="1"/>
    <xf numFmtId="0" fontId="23" fillId="4" borderId="23" xfId="0" applyFont="1" applyFill="1" applyBorder="1" applyAlignment="1"/>
    <xf numFmtId="0" fontId="19" fillId="10" borderId="13" xfId="0" applyFont="1" applyFill="1" applyBorder="1" applyAlignment="1">
      <alignment horizontal="center" vertical="center"/>
    </xf>
    <xf numFmtId="0" fontId="16" fillId="10" borderId="14" xfId="0" applyFont="1" applyFill="1" applyBorder="1" applyAlignment="1">
      <alignment horizontal="left" vertical="center" indent="1"/>
    </xf>
    <xf numFmtId="0" fontId="16" fillId="10" borderId="14" xfId="0" applyFont="1" applyFill="1" applyBorder="1" applyAlignment="1">
      <alignment horizontal="center" vertical="center"/>
    </xf>
    <xf numFmtId="0" fontId="16" fillId="10" borderId="15" xfId="0" applyFont="1" applyFill="1" applyBorder="1" applyAlignment="1">
      <alignment vertical="center"/>
    </xf>
    <xf numFmtId="0" fontId="19" fillId="10" borderId="16" xfId="0" applyFont="1" applyFill="1" applyBorder="1" applyAlignment="1">
      <alignment horizontal="center" vertical="center"/>
    </xf>
    <xf numFmtId="0" fontId="16" fillId="10" borderId="17" xfId="0" applyFont="1" applyFill="1" applyBorder="1" applyAlignment="1">
      <alignment horizontal="left" vertical="center" indent="1"/>
    </xf>
    <xf numFmtId="0" fontId="16" fillId="10" borderId="17" xfId="0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0" fontId="16" fillId="10" borderId="18" xfId="0" applyFont="1" applyFill="1" applyBorder="1" applyAlignment="1"/>
    <xf numFmtId="0" fontId="19" fillId="10" borderId="19" xfId="0" applyFont="1" applyFill="1" applyBorder="1" applyAlignment="1">
      <alignment horizontal="center" vertical="center"/>
    </xf>
    <xf numFmtId="0" fontId="16" fillId="10" borderId="20" xfId="0" applyFont="1" applyFill="1" applyBorder="1" applyAlignment="1">
      <alignment horizontal="left" vertical="center" indent="1"/>
    </xf>
    <xf numFmtId="0" fontId="16" fillId="10" borderId="20" xfId="0" applyFont="1" applyFill="1" applyBorder="1" applyAlignment="1">
      <alignment horizontal="center" vertical="center"/>
    </xf>
    <xf numFmtId="0" fontId="16" fillId="10" borderId="21" xfId="0" applyFont="1" applyFill="1" applyBorder="1" applyAlignment="1"/>
    <xf numFmtId="0" fontId="16" fillId="9" borderId="15" xfId="0" applyFont="1" applyFill="1" applyBorder="1" applyAlignment="1"/>
    <xf numFmtId="0" fontId="16" fillId="9" borderId="18" xfId="0" applyFont="1" applyFill="1" applyBorder="1" applyAlignment="1"/>
    <xf numFmtId="0" fontId="18" fillId="9" borderId="17" xfId="0" applyFont="1" applyFill="1" applyBorder="1" applyAlignment="1">
      <alignment horizontal="left" vertical="center" indent="1"/>
    </xf>
    <xf numFmtId="0" fontId="16" fillId="9" borderId="21" xfId="0" applyFont="1" applyFill="1" applyBorder="1" applyAlignment="1"/>
    <xf numFmtId="0" fontId="16" fillId="10" borderId="15" xfId="0" applyFont="1" applyFill="1" applyBorder="1" applyAlignment="1"/>
    <xf numFmtId="0" fontId="18" fillId="9" borderId="13" xfId="0" applyFont="1" applyFill="1" applyBorder="1" applyAlignment="1">
      <alignment horizontal="center" vertical="center"/>
    </xf>
    <xf numFmtId="0" fontId="18" fillId="9" borderId="14" xfId="0" applyFont="1" applyFill="1" applyBorder="1" applyAlignment="1">
      <alignment horizontal="center" vertical="center"/>
    </xf>
    <xf numFmtId="0" fontId="18" fillId="9" borderId="14" xfId="0" applyFont="1" applyFill="1" applyBorder="1" applyAlignment="1">
      <alignment horizontal="left" vertical="center" indent="1"/>
    </xf>
    <xf numFmtId="0" fontId="18" fillId="9" borderId="15" xfId="0" applyFont="1" applyFill="1" applyBorder="1" applyAlignment="1">
      <alignment vertical="center"/>
    </xf>
    <xf numFmtId="0" fontId="18" fillId="9" borderId="16" xfId="0" applyFont="1" applyFill="1" applyBorder="1" applyAlignment="1">
      <alignment horizontal="center" vertical="center"/>
    </xf>
    <xf numFmtId="0" fontId="18" fillId="9" borderId="17" xfId="0" applyFont="1" applyFill="1" applyBorder="1" applyAlignment="1">
      <alignment horizontal="center" vertical="center"/>
    </xf>
    <xf numFmtId="0" fontId="18" fillId="9" borderId="18" xfId="0" applyFont="1" applyFill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inden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/>
    <xf numFmtId="0" fontId="28" fillId="0" borderId="0" xfId="0" applyFont="1" applyAlignment="1">
      <alignment vertical="center"/>
    </xf>
    <xf numFmtId="49" fontId="27" fillId="0" borderId="0" xfId="0" applyNumberFormat="1" applyFont="1" applyAlignment="1">
      <alignment horizontal="center" vertical="center" shrinkToFit="1"/>
    </xf>
    <xf numFmtId="0" fontId="26" fillId="0" borderId="0" xfId="0" applyFont="1" applyAlignment="1">
      <alignment horizontal="left" vertical="center" indent="1"/>
    </xf>
    <xf numFmtId="0" fontId="25" fillId="0" borderId="0" xfId="0" applyFont="1" applyAlignment="1">
      <alignment vertical="center"/>
    </xf>
    <xf numFmtId="0" fontId="23" fillId="4" borderId="0" xfId="0" applyFont="1" applyFill="1" applyAlignment="1">
      <alignment horizontal="center"/>
    </xf>
    <xf numFmtId="0" fontId="16" fillId="0" borderId="9" xfId="0" applyFont="1" applyBorder="1" applyAlignment="1">
      <alignment horizontal="center" vertical="center"/>
    </xf>
    <xf numFmtId="0" fontId="16" fillId="11" borderId="10" xfId="0" applyFont="1" applyFill="1" applyBorder="1" applyAlignment="1">
      <alignment horizontal="center" vertical="center"/>
    </xf>
    <xf numFmtId="0" fontId="16" fillId="11" borderId="11" xfId="0" applyFont="1" applyFill="1" applyBorder="1" applyAlignment="1">
      <alignment horizontal="center" vertical="center"/>
    </xf>
    <xf numFmtId="0" fontId="25" fillId="4" borderId="0" xfId="0" applyFont="1" applyFill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indent="1" shrinkToFit="1"/>
    </xf>
    <xf numFmtId="0" fontId="16" fillId="0" borderId="1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center" vertical="center"/>
    </xf>
    <xf numFmtId="0" fontId="16" fillId="4" borderId="25" xfId="0" applyFont="1" applyFill="1" applyBorder="1" applyAlignment="1"/>
    <xf numFmtId="0" fontId="16" fillId="0" borderId="26" xfId="0" applyFont="1" applyBorder="1" applyAlignment="1">
      <alignment horizontal="center" vertical="center"/>
    </xf>
    <xf numFmtId="0" fontId="16" fillId="0" borderId="26" xfId="0" applyFont="1" applyBorder="1" applyAlignment="1">
      <alignment horizontal="left" vertical="center" indent="1" shrinkToFit="1"/>
    </xf>
    <xf numFmtId="0" fontId="16" fillId="0" borderId="26" xfId="0" applyFont="1" applyBorder="1" applyAlignment="1">
      <alignment horizontal="left" vertical="center" shrinkToFit="1"/>
    </xf>
    <xf numFmtId="0" fontId="19" fillId="0" borderId="26" xfId="0" applyFont="1" applyBorder="1" applyAlignment="1">
      <alignment horizontal="center" vertical="center"/>
    </xf>
    <xf numFmtId="0" fontId="16" fillId="4" borderId="27" xfId="0" applyFont="1" applyFill="1" applyBorder="1" applyAlignment="1"/>
    <xf numFmtId="0" fontId="12" fillId="1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2" fillId="4" borderId="1" xfId="0" applyFont="1" applyFill="1" applyBorder="1" applyAlignment="1"/>
    <xf numFmtId="0" fontId="12" fillId="4" borderId="2" xfId="0" applyFont="1" applyFill="1" applyBorder="1" applyAlignment="1"/>
    <xf numFmtId="0" fontId="12" fillId="4" borderId="2" xfId="0" applyFont="1" applyFill="1" applyBorder="1" applyAlignment="1">
      <alignment horizontal="left" indent="1"/>
    </xf>
    <xf numFmtId="0" fontId="12" fillId="4" borderId="7" xfId="0" applyFont="1" applyFill="1" applyBorder="1" applyAlignment="1">
      <alignment horizontal="center"/>
    </xf>
    <xf numFmtId="0" fontId="12" fillId="4" borderId="7" xfId="0" applyFont="1" applyFill="1" applyBorder="1" applyAlignment="1"/>
    <xf numFmtId="0" fontId="10" fillId="4" borderId="1" xfId="0" applyFont="1" applyFill="1" applyBorder="1" applyAlignment="1"/>
    <xf numFmtId="0" fontId="12" fillId="4" borderId="2" xfId="0" applyFont="1" applyFill="1" applyBorder="1" applyAlignment="1">
      <alignment horizontal="center"/>
    </xf>
    <xf numFmtId="0" fontId="12" fillId="4" borderId="8" xfId="0" applyFont="1" applyFill="1" applyBorder="1" applyAlignment="1"/>
    <xf numFmtId="0" fontId="10" fillId="4" borderId="1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6" xfId="0" applyFont="1" applyFill="1" applyBorder="1" applyAlignment="1"/>
    <xf numFmtId="0" fontId="0" fillId="0" borderId="0" xfId="0" applyAlignment="1"/>
    <xf numFmtId="0" fontId="29" fillId="3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0" xfId="0" applyFont="1" applyAlignment="1"/>
    <xf numFmtId="0" fontId="0" fillId="0" borderId="0" xfId="0" applyAlignment="1">
      <alignment vertical="center"/>
    </xf>
    <xf numFmtId="0" fontId="14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18" fillId="0" borderId="1" xfId="0" applyNumberFormat="1" applyFont="1" applyBorder="1" applyAlignment="1">
      <alignment vertical="center"/>
    </xf>
    <xf numFmtId="177" fontId="14" fillId="0" borderId="6" xfId="0" applyNumberFormat="1" applyFont="1" applyBorder="1" applyAlignment="1">
      <alignment vertical="center"/>
    </xf>
    <xf numFmtId="178" fontId="23" fillId="4" borderId="0" xfId="0" applyNumberFormat="1" applyFont="1" applyFill="1" applyAlignment="1">
      <alignment horizontal="center" vertical="center"/>
    </xf>
    <xf numFmtId="179" fontId="18" fillId="9" borderId="14" xfId="0" applyNumberFormat="1" applyFont="1" applyFill="1" applyBorder="1" applyAlignment="1">
      <alignment horizontal="center" vertical="center" shrinkToFit="1"/>
    </xf>
    <xf numFmtId="178" fontId="16" fillId="9" borderId="14" xfId="0" applyNumberFormat="1" applyFont="1" applyFill="1" applyBorder="1" applyAlignment="1">
      <alignment horizontal="center" vertical="center"/>
    </xf>
    <xf numFmtId="179" fontId="18" fillId="9" borderId="17" xfId="0" applyNumberFormat="1" applyFont="1" applyFill="1" applyBorder="1" applyAlignment="1">
      <alignment horizontal="center" vertical="center" shrinkToFit="1"/>
    </xf>
    <xf numFmtId="178" fontId="16" fillId="9" borderId="17" xfId="0" applyNumberFormat="1" applyFont="1" applyFill="1" applyBorder="1" applyAlignment="1">
      <alignment horizontal="center" vertical="center"/>
    </xf>
    <xf numFmtId="179" fontId="18" fillId="9" borderId="20" xfId="0" applyNumberFormat="1" applyFont="1" applyFill="1" applyBorder="1" applyAlignment="1">
      <alignment horizontal="center" vertical="center" shrinkToFit="1"/>
    </xf>
    <xf numFmtId="178" fontId="16" fillId="9" borderId="20" xfId="0" applyNumberFormat="1" applyFont="1" applyFill="1" applyBorder="1" applyAlignment="1">
      <alignment horizontal="center" vertical="center"/>
    </xf>
    <xf numFmtId="179" fontId="18" fillId="10" borderId="14" xfId="0" applyNumberFormat="1" applyFont="1" applyFill="1" applyBorder="1" applyAlignment="1">
      <alignment horizontal="center" vertical="center" shrinkToFit="1"/>
    </xf>
    <xf numFmtId="178" fontId="16" fillId="10" borderId="14" xfId="0" applyNumberFormat="1" applyFont="1" applyFill="1" applyBorder="1" applyAlignment="1">
      <alignment horizontal="center" vertical="center"/>
    </xf>
    <xf numFmtId="179" fontId="18" fillId="10" borderId="17" xfId="0" applyNumberFormat="1" applyFont="1" applyFill="1" applyBorder="1" applyAlignment="1">
      <alignment horizontal="center" vertical="center" shrinkToFit="1"/>
    </xf>
    <xf numFmtId="178" fontId="16" fillId="10" borderId="17" xfId="0" applyNumberFormat="1" applyFont="1" applyFill="1" applyBorder="1" applyAlignment="1">
      <alignment horizontal="center" vertical="center"/>
    </xf>
    <xf numFmtId="179" fontId="18" fillId="10" borderId="20" xfId="0" applyNumberFormat="1" applyFont="1" applyFill="1" applyBorder="1" applyAlignment="1">
      <alignment horizontal="center" vertical="center" shrinkToFit="1"/>
    </xf>
    <xf numFmtId="178" fontId="16" fillId="10" borderId="20" xfId="0" applyNumberFormat="1" applyFont="1" applyFill="1" applyBorder="1" applyAlignment="1">
      <alignment horizontal="center" vertical="center"/>
    </xf>
    <xf numFmtId="178" fontId="18" fillId="9" borderId="14" xfId="0" applyNumberFormat="1" applyFont="1" applyFill="1" applyBorder="1" applyAlignment="1">
      <alignment horizontal="center" vertical="center"/>
    </xf>
    <xf numFmtId="178" fontId="18" fillId="9" borderId="17" xfId="0" applyNumberFormat="1" applyFont="1" applyFill="1" applyBorder="1" applyAlignment="1">
      <alignment horizontal="center" vertical="center"/>
    </xf>
    <xf numFmtId="179" fontId="27" fillId="0" borderId="0" xfId="0" applyNumberFormat="1" applyFont="1" applyAlignment="1">
      <alignment horizontal="center" vertical="center" shrinkToFit="1"/>
    </xf>
    <xf numFmtId="178" fontId="25" fillId="0" borderId="0" xfId="0" applyNumberFormat="1" applyFont="1" applyAlignment="1">
      <alignment horizontal="center" vertical="center"/>
    </xf>
    <xf numFmtId="0" fontId="31" fillId="0" borderId="0" xfId="0" applyFont="1" applyAlignment="1"/>
    <xf numFmtId="0" fontId="34" fillId="14" borderId="42" xfId="0" applyFont="1" applyFill="1" applyBorder="1" applyAlignment="1">
      <alignment horizontal="left" vertical="center"/>
    </xf>
    <xf numFmtId="0" fontId="33" fillId="14" borderId="42" xfId="0" applyFont="1" applyFill="1" applyBorder="1" applyAlignment="1">
      <alignment horizontal="left" vertical="center"/>
    </xf>
    <xf numFmtId="181" fontId="33" fillId="0" borderId="42" xfId="0" applyNumberFormat="1" applyFont="1" applyBorder="1" applyAlignment="1">
      <alignment horizontal="center" vertical="center" wrapText="1"/>
    </xf>
    <xf numFmtId="0" fontId="35" fillId="0" borderId="42" xfId="0" applyFont="1" applyBorder="1" applyAlignment="1">
      <alignment horizontal="left" vertical="center"/>
    </xf>
    <xf numFmtId="0" fontId="35" fillId="0" borderId="42" xfId="0" applyFont="1" applyBorder="1" applyAlignment="1">
      <alignment horizontal="center" vertical="center" wrapText="1"/>
    </xf>
    <xf numFmtId="176" fontId="35" fillId="0" borderId="42" xfId="0" applyNumberFormat="1" applyFont="1" applyBorder="1" applyAlignment="1">
      <alignment horizontal="center" vertical="center" wrapText="1"/>
    </xf>
    <xf numFmtId="0" fontId="0" fillId="0" borderId="42" xfId="0" applyBorder="1" applyAlignment="1"/>
    <xf numFmtId="0" fontId="36" fillId="0" borderId="0" xfId="0" applyFont="1" applyAlignment="1"/>
    <xf numFmtId="0" fontId="0" fillId="15" borderId="42" xfId="0" applyFill="1" applyBorder="1" applyAlignment="1"/>
    <xf numFmtId="0" fontId="35" fillId="0" borderId="0" xfId="0" applyFont="1" applyAlignment="1"/>
    <xf numFmtId="0" fontId="0" fillId="16" borderId="42" xfId="0" applyFill="1" applyBorder="1" applyAlignment="1"/>
    <xf numFmtId="0" fontId="0" fillId="17" borderId="42" xfId="0" applyFill="1" applyBorder="1" applyAlignment="1"/>
    <xf numFmtId="0" fontId="0" fillId="0" borderId="0" xfId="0" applyAlignment="1">
      <alignment vertical="center"/>
    </xf>
    <xf numFmtId="0" fontId="28" fillId="0" borderId="42" xfId="0" applyFont="1" applyBorder="1" applyAlignment="1">
      <alignment horizontal="left" vertical="center"/>
    </xf>
    <xf numFmtId="0" fontId="0" fillId="18" borderId="1" xfId="0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0" xfId="0" applyBorder="1" applyAlignment="1">
      <alignment vertical="center"/>
    </xf>
    <xf numFmtId="10" fontId="20" fillId="0" borderId="11" xfId="0" applyNumberFormat="1" applyFont="1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45" xfId="0" applyBorder="1" applyAlignment="1">
      <alignment vertical="center"/>
    </xf>
    <xf numFmtId="0" fontId="14" fillId="0" borderId="7" xfId="0" applyFont="1" applyBorder="1" applyAlignment="1">
      <alignment vertical="center"/>
    </xf>
    <xf numFmtId="0" fontId="0" fillId="0" borderId="44" xfId="0" applyBorder="1" applyAlignment="1">
      <alignment vertical="center"/>
    </xf>
    <xf numFmtId="0" fontId="4" fillId="0" borderId="7" xfId="0" applyFont="1" applyBorder="1" applyAlignment="1">
      <alignment vertical="center"/>
    </xf>
    <xf numFmtId="0" fontId="37" fillId="0" borderId="9" xfId="0" applyFont="1" applyBorder="1" applyAlignment="1">
      <alignment vertical="center"/>
    </xf>
    <xf numFmtId="0" fontId="37" fillId="0" borderId="24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14" fontId="0" fillId="0" borderId="1" xfId="0" applyNumberFormat="1" applyBorder="1" applyAlignment="1">
      <alignment horizontal="center" vertical="center"/>
    </xf>
    <xf numFmtId="176" fontId="28" fillId="0" borderId="42" xfId="0" applyNumberFormat="1" applyFont="1" applyBorder="1" applyAlignment="1">
      <alignment horizontal="center" vertical="center" wrapText="1"/>
    </xf>
    <xf numFmtId="0" fontId="0" fillId="0" borderId="0" xfId="0" applyAlignment="1"/>
    <xf numFmtId="9" fontId="35" fillId="0" borderId="48" xfId="0" applyNumberFormat="1" applyFont="1" applyBorder="1" applyAlignment="1">
      <alignment horizontal="center" vertical="center"/>
    </xf>
    <xf numFmtId="9" fontId="28" fillId="0" borderId="48" xfId="0" applyNumberFormat="1" applyFont="1" applyBorder="1" applyAlignment="1">
      <alignment horizontal="center" vertical="center"/>
    </xf>
    <xf numFmtId="0" fontId="34" fillId="14" borderId="49" xfId="0" applyFont="1" applyFill="1" applyBorder="1" applyAlignment="1">
      <alignment horizontal="left" vertical="center"/>
    </xf>
    <xf numFmtId="0" fontId="33" fillId="14" borderId="49" xfId="0" applyFont="1" applyFill="1" applyBorder="1" applyAlignment="1">
      <alignment horizontal="left" vertical="center"/>
    </xf>
    <xf numFmtId="181" fontId="33" fillId="0" borderId="49" xfId="0" applyNumberFormat="1" applyFont="1" applyBorder="1" applyAlignment="1">
      <alignment horizontal="center" vertical="center" wrapText="1"/>
    </xf>
    <xf numFmtId="0" fontId="0" fillId="0" borderId="49" xfId="0" applyBorder="1" applyAlignment="1"/>
    <xf numFmtId="0" fontId="34" fillId="14" borderId="50" xfId="0" applyFont="1" applyFill="1" applyBorder="1" applyAlignment="1">
      <alignment horizontal="left" vertical="center"/>
    </xf>
    <xf numFmtId="0" fontId="33" fillId="14" borderId="50" xfId="0" applyFont="1" applyFill="1" applyBorder="1" applyAlignment="1">
      <alignment horizontal="left" vertical="center"/>
    </xf>
    <xf numFmtId="181" fontId="33" fillId="0" borderId="50" xfId="0" applyNumberFormat="1" applyFont="1" applyBorder="1" applyAlignment="1">
      <alignment horizontal="center" vertical="center" wrapText="1"/>
    </xf>
    <xf numFmtId="0" fontId="0" fillId="0" borderId="50" xfId="0" applyBorder="1" applyAlignment="1"/>
    <xf numFmtId="0" fontId="34" fillId="14" borderId="48" xfId="0" applyFont="1" applyFill="1" applyBorder="1" applyAlignment="1">
      <alignment horizontal="left" vertical="center"/>
    </xf>
    <xf numFmtId="0" fontId="33" fillId="14" borderId="48" xfId="0" applyFont="1" applyFill="1" applyBorder="1" applyAlignment="1">
      <alignment horizontal="left" vertical="center"/>
    </xf>
    <xf numFmtId="181" fontId="33" fillId="0" borderId="48" xfId="0" applyNumberFormat="1" applyFont="1" applyBorder="1" applyAlignment="1">
      <alignment horizontal="center" vertical="center" wrapText="1"/>
    </xf>
    <xf numFmtId="0" fontId="0" fillId="0" borderId="48" xfId="0" applyBorder="1" applyAlignment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3" xfId="0" applyBorder="1" applyAlignment="1"/>
    <xf numFmtId="0" fontId="5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16" fillId="4" borderId="1" xfId="0" applyFont="1" applyFill="1" applyBorder="1" applyAlignment="1">
      <alignment horizontal="center" vertical="center"/>
    </xf>
    <xf numFmtId="0" fontId="0" fillId="0" borderId="29" xfId="0" applyBorder="1" applyAlignment="1"/>
    <xf numFmtId="0" fontId="0" fillId="0" borderId="6" xfId="0" applyBorder="1" applyAlignment="1"/>
    <xf numFmtId="0" fontId="18" fillId="0" borderId="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0" fillId="0" borderId="28" xfId="0" applyBorder="1" applyAlignment="1"/>
    <xf numFmtId="0" fontId="0" fillId="0" borderId="30" xfId="0" applyBorder="1" applyAlignment="1"/>
    <xf numFmtId="0" fontId="0" fillId="0" borderId="1" xfId="0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8" fillId="9" borderId="22" xfId="0" applyFont="1" applyFill="1" applyBorder="1" applyAlignment="1">
      <alignment horizontal="center" vertical="center"/>
    </xf>
    <xf numFmtId="0" fontId="0" fillId="0" borderId="33" xfId="0" applyBorder="1" applyAlignment="1"/>
    <xf numFmtId="0" fontId="0" fillId="0" borderId="34" xfId="0" applyBorder="1" applyAlignment="1"/>
    <xf numFmtId="0" fontId="24" fillId="0" borderId="11" xfId="0" applyFont="1" applyBorder="1" applyAlignment="1">
      <alignment horizontal="center" vertical="center"/>
    </xf>
    <xf numFmtId="0" fontId="0" fillId="0" borderId="37" xfId="0" applyBorder="1" applyAlignment="1"/>
    <xf numFmtId="0" fontId="24" fillId="0" borderId="10" xfId="0" applyFont="1" applyBorder="1" applyAlignment="1">
      <alignment horizontal="center" vertical="center"/>
    </xf>
    <xf numFmtId="178" fontId="24" fillId="0" borderId="10" xfId="0" applyNumberFormat="1" applyFont="1" applyBorder="1" applyAlignment="1">
      <alignment horizontal="center" vertical="center"/>
    </xf>
    <xf numFmtId="0" fontId="19" fillId="9" borderId="12" xfId="0" applyFont="1" applyFill="1" applyBorder="1" applyAlignment="1">
      <alignment horizontal="center" vertical="center"/>
    </xf>
    <xf numFmtId="0" fontId="0" fillId="0" borderId="38" xfId="0" applyBorder="1" applyAlignment="1"/>
    <xf numFmtId="0" fontId="0" fillId="0" borderId="39" xfId="0" applyBorder="1" applyAlignment="1"/>
    <xf numFmtId="0" fontId="19" fillId="10" borderId="22" xfId="0" applyFont="1" applyFill="1" applyBorder="1" applyAlignment="1">
      <alignment horizontal="center" vertical="center"/>
    </xf>
    <xf numFmtId="178" fontId="24" fillId="0" borderId="9" xfId="0" applyNumberFormat="1" applyFont="1" applyBorder="1" applyAlignment="1">
      <alignment horizontal="center" vertical="center"/>
    </xf>
    <xf numFmtId="0" fontId="0" fillId="0" borderId="31" xfId="0" applyBorder="1" applyAlignment="1"/>
    <xf numFmtId="0" fontId="0" fillId="0" borderId="32" xfId="0" applyBorder="1" applyAlignment="1"/>
    <xf numFmtId="0" fontId="0" fillId="0" borderId="35" xfId="0" applyBorder="1" applyAlignment="1"/>
    <xf numFmtId="0" fontId="0" fillId="0" borderId="36" xfId="0" applyBorder="1" applyAlignment="1"/>
    <xf numFmtId="0" fontId="0" fillId="0" borderId="5" xfId="0" applyBorder="1" applyAlignment="1"/>
    <xf numFmtId="0" fontId="19" fillId="9" borderId="22" xfId="0" applyFont="1" applyFill="1" applyBorder="1" applyAlignment="1">
      <alignment horizontal="center" vertical="center"/>
    </xf>
    <xf numFmtId="0" fontId="18" fillId="12" borderId="24" xfId="0" applyFont="1" applyFill="1" applyBorder="1" applyAlignment="1">
      <alignment horizontal="center" vertical="center" wrapText="1"/>
    </xf>
    <xf numFmtId="0" fontId="0" fillId="0" borderId="40" xfId="0" applyBorder="1" applyAlignment="1"/>
    <xf numFmtId="0" fontId="0" fillId="0" borderId="41" xfId="0" applyBorder="1" applyAlignment="1"/>
    <xf numFmtId="0" fontId="32" fillId="14" borderId="46" xfId="0" applyFont="1" applyFill="1" applyBorder="1" applyAlignment="1">
      <alignment horizontal="center" vertical="center" wrapText="1"/>
    </xf>
    <xf numFmtId="0" fontId="32" fillId="14" borderId="0" xfId="0" applyFont="1" applyFill="1" applyBorder="1" applyAlignment="1">
      <alignment horizontal="center" vertical="center" wrapText="1"/>
    </xf>
    <xf numFmtId="0" fontId="32" fillId="14" borderId="47" xfId="0" applyFont="1" applyFill="1" applyBorder="1" applyAlignment="1">
      <alignment horizontal="center" vertical="center" wrapText="1"/>
    </xf>
    <xf numFmtId="0" fontId="32" fillId="14" borderId="42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</cellXfs>
  <cellStyles count="5">
    <cellStyle name="Hyperlink 1" xfId="1" xr:uid="{00000000-0005-0000-0000-000001000000}"/>
    <cellStyle name="쉼표 [0] 2" xfId="2" xr:uid="{00000000-0005-0000-0000-000002000000}"/>
    <cellStyle name="표준" xfId="0" builtinId="0"/>
    <cellStyle name="표준 2" xfId="3" xr:uid="{00000000-0005-0000-0000-000003000000}"/>
    <cellStyle name="표준 3" xfId="4" xr:uid="{00000000-0005-0000-0000-000004000000}"/>
  </cellStyles>
  <dxfs count="16">
    <dxf>
      <fill>
        <patternFill>
          <bgColor rgb="FFF2F2F2"/>
        </patternFill>
      </fill>
    </dxf>
    <dxf>
      <fill>
        <patternFill patternType="solid">
          <fgColor rgb="FFA9D08E"/>
          <bgColor rgb="FFA9D08E"/>
        </patternFill>
      </fill>
    </dxf>
    <dxf>
      <fill>
        <patternFill patternType="solid">
          <fgColor rgb="FF8FAADC"/>
          <bgColor rgb="FF8FAADC"/>
        </patternFill>
      </fill>
    </dxf>
    <dxf>
      <fill>
        <patternFill patternType="solid">
          <fgColor rgb="FFD9D9D9"/>
          <bgColor rgb="FFD9D9D9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  <dxf>
      <font>
        <color rgb="FF808080"/>
      </font>
    </dxf>
    <dxf>
      <fill>
        <patternFill>
          <bgColor rgb="FFC5D9F1"/>
        </patternFill>
      </fill>
    </dxf>
    <dxf>
      <fill>
        <patternFill>
          <bgColor rgb="FFF2DCD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A9D18E"/>
      <rgbColor rgb="FF808080"/>
      <rgbColor rgb="FF9999FF"/>
      <rgbColor rgb="FFDC3545"/>
      <rgbColor rgb="FFEEECE1"/>
      <rgbColor rgb="FFDEEBF7"/>
      <rgbColor rgb="FF660066"/>
      <rgbColor rgb="FFFF8080"/>
      <rgbColor rgb="FF0563C1"/>
      <rgbColor rgb="FFC5D9F1"/>
      <rgbColor rgb="FF000080"/>
      <rgbColor rgb="FFFF00FF"/>
      <rgbColor rgb="FFFFFF00"/>
      <rgbColor rgb="FF00FFFF"/>
      <rgbColor rgb="FF800080"/>
      <rgbColor rgb="FF800000"/>
      <rgbColor rgb="FF198754"/>
      <rgbColor rgb="FF0000FF"/>
      <rgbColor rgb="FF00CCFF"/>
      <rgbColor rgb="FFDAE3F3"/>
      <rgbColor rgb="FFD2ECD5"/>
      <rgbColor rgb="FFEEEEEE"/>
      <rgbColor rgb="FFBDD7EE"/>
      <rgbColor rgb="FFFF99CC"/>
      <rgbColor rgb="FFD9D9D9"/>
      <rgbColor rgb="FFF2DCDB"/>
      <rgbColor rgb="FF3366FF"/>
      <rgbColor rgb="FF33CCCC"/>
      <rgbColor rgb="FF99CC00"/>
      <rgbColor rgb="FFFFC107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E405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4</xdr:row>
      <xdr:rowOff>69849</xdr:rowOff>
    </xdr:from>
    <xdr:to>
      <xdr:col>1</xdr:col>
      <xdr:colOff>5746750</xdr:colOff>
      <xdr:row>51</xdr:row>
      <xdr:rowOff>99728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8DC91021-3832-48A0-B435-FC883822C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920749"/>
          <a:ext cx="5702300" cy="9961279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4</xdr:col>
      <xdr:colOff>161636</xdr:colOff>
      <xdr:row>4</xdr:row>
      <xdr:rowOff>145473</xdr:rowOff>
    </xdr:from>
    <xdr:to>
      <xdr:col>4</xdr:col>
      <xdr:colOff>4883727</xdr:colOff>
      <xdr:row>26</xdr:row>
      <xdr:rowOff>188525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34A3CAE-4841-447E-93B2-6262AB84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654818" y="999837"/>
          <a:ext cx="4722091" cy="461505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2</xdr:col>
      <xdr:colOff>103911</xdr:colOff>
      <xdr:row>4</xdr:row>
      <xdr:rowOff>114300</xdr:rowOff>
    </xdr:from>
    <xdr:to>
      <xdr:col>2</xdr:col>
      <xdr:colOff>5782198</xdr:colOff>
      <xdr:row>33</xdr:row>
      <xdr:rowOff>115454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7F7DDDF9-CE5D-4A89-9921-1C51838C60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2032"/>
        <a:stretch/>
      </xdr:blipFill>
      <xdr:spPr>
        <a:xfrm>
          <a:off x="6961911" y="968664"/>
          <a:ext cx="5678287" cy="602788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 editAs="oneCell">
    <xdr:from>
      <xdr:col>3</xdr:col>
      <xdr:colOff>115455</xdr:colOff>
      <xdr:row>4</xdr:row>
      <xdr:rowOff>137969</xdr:rowOff>
    </xdr:from>
    <xdr:to>
      <xdr:col>3</xdr:col>
      <xdr:colOff>7723909</xdr:colOff>
      <xdr:row>26</xdr:row>
      <xdr:rowOff>93515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6C7FFEDA-C01E-4915-A197-6B892A13A7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1872"/>
        <a:stretch/>
      </xdr:blipFill>
      <xdr:spPr>
        <a:xfrm>
          <a:off x="12769273" y="992333"/>
          <a:ext cx="7608454" cy="452754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S13" sqref="S13"/>
    </sheetView>
  </sheetViews>
  <sheetFormatPr defaultRowHeight="17"/>
  <sheetData/>
  <phoneticPr fontId="2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048576"/>
  <sheetViews>
    <sheetView tabSelected="1" topLeftCell="D1" zoomScaleNormal="100" workbookViewId="0">
      <pane ySplit="3" topLeftCell="A4" activePane="bottomLeft" state="frozen"/>
      <selection pane="bottomLeft" activeCell="I27" sqref="I27"/>
    </sheetView>
  </sheetViews>
  <sheetFormatPr defaultColWidth="8.4140625" defaultRowHeight="17"/>
  <cols>
    <col min="2" max="2" width="19.4140625" style="149" customWidth="1"/>
    <col min="3" max="3" width="8.33203125" style="149" customWidth="1"/>
    <col min="4" max="4" width="30.58203125" style="149" customWidth="1"/>
    <col min="5" max="5" width="90.75" style="149" customWidth="1"/>
    <col min="6" max="7" width="12" style="149" customWidth="1"/>
    <col min="9" max="9" width="50.58203125" style="145" bestFit="1" customWidth="1"/>
    <col min="11" max="11" width="10.58203125" style="149" customWidth="1"/>
    <col min="13" max="13" width="6.83203125" style="149" customWidth="1"/>
  </cols>
  <sheetData>
    <row r="1" spans="2:16" ht="16.5" customHeight="1">
      <c r="B1" s="222" t="s">
        <v>0</v>
      </c>
      <c r="C1" s="223"/>
      <c r="D1" s="223"/>
      <c r="E1" s="223"/>
      <c r="F1" s="223"/>
      <c r="G1" s="223"/>
      <c r="H1" s="223"/>
      <c r="I1" s="224"/>
      <c r="K1" s="221" t="s">
        <v>1</v>
      </c>
      <c r="L1" s="220"/>
      <c r="M1" s="151">
        <v>46262</v>
      </c>
      <c r="N1" s="219" t="s">
        <v>2</v>
      </c>
      <c r="O1" s="220"/>
      <c r="P1" s="1">
        <v>25</v>
      </c>
    </row>
    <row r="2" spans="2:16" ht="16.5" customHeight="1">
      <c r="B2" s="223"/>
      <c r="C2" s="223"/>
      <c r="D2" s="223"/>
      <c r="E2" s="223"/>
      <c r="F2" s="223"/>
      <c r="G2" s="223"/>
      <c r="H2" s="223"/>
      <c r="I2" s="224"/>
      <c r="K2" s="2" t="s">
        <v>3</v>
      </c>
      <c r="L2" s="3">
        <v>15</v>
      </c>
      <c r="M2" s="2" t="s">
        <v>4</v>
      </c>
      <c r="N2" s="4">
        <v>0</v>
      </c>
      <c r="O2" s="2" t="s">
        <v>5</v>
      </c>
      <c r="P2" s="5">
        <v>10</v>
      </c>
    </row>
    <row r="3" spans="2:16" ht="16.5" customHeight="1">
      <c r="B3" s="6" t="s">
        <v>6</v>
      </c>
      <c r="C3" s="6" t="s">
        <v>7</v>
      </c>
      <c r="D3" s="6" t="s">
        <v>8</v>
      </c>
      <c r="E3" s="6" t="s">
        <v>9</v>
      </c>
      <c r="F3" s="146" t="s">
        <v>10</v>
      </c>
      <c r="G3" s="146" t="s">
        <v>11</v>
      </c>
      <c r="H3" s="6" t="s">
        <v>12</v>
      </c>
      <c r="I3" s="6" t="s">
        <v>13</v>
      </c>
    </row>
    <row r="4" spans="2:16" ht="16.5" customHeight="1">
      <c r="B4" s="152" t="s">
        <v>14</v>
      </c>
      <c r="C4" s="7" t="s">
        <v>15</v>
      </c>
      <c r="D4" s="7" t="s">
        <v>16</v>
      </c>
      <c r="E4" s="7" t="s">
        <v>17</v>
      </c>
      <c r="F4" s="147"/>
      <c r="G4" s="147"/>
      <c r="H4" s="218" t="s">
        <v>24</v>
      </c>
      <c r="I4" s="7" t="s">
        <v>465</v>
      </c>
    </row>
    <row r="5" spans="2:16" ht="16.5" customHeight="1">
      <c r="B5" s="7" t="s">
        <v>14</v>
      </c>
      <c r="C5" s="7" t="s">
        <v>15</v>
      </c>
      <c r="D5" s="7" t="s">
        <v>19</v>
      </c>
      <c r="E5" s="7" t="s">
        <v>20</v>
      </c>
      <c r="F5" s="147"/>
      <c r="G5" s="147"/>
      <c r="H5" s="218" t="s">
        <v>24</v>
      </c>
      <c r="I5" s="7" t="s">
        <v>21</v>
      </c>
    </row>
    <row r="6" spans="2:16" ht="16.5" customHeight="1">
      <c r="B6" s="7" t="s">
        <v>14</v>
      </c>
      <c r="C6" s="7" t="s">
        <v>15</v>
      </c>
      <c r="D6" s="7" t="s">
        <v>22</v>
      </c>
      <c r="E6" s="7" t="s">
        <v>23</v>
      </c>
      <c r="F6" s="147"/>
      <c r="G6" s="147"/>
      <c r="H6" s="7" t="s">
        <v>24</v>
      </c>
      <c r="I6" s="7" t="s">
        <v>25</v>
      </c>
    </row>
    <row r="7" spans="2:16" ht="16.5" customHeight="1">
      <c r="B7" s="7" t="s">
        <v>26</v>
      </c>
      <c r="C7" s="7" t="s">
        <v>15</v>
      </c>
      <c r="D7" s="7" t="s">
        <v>27</v>
      </c>
      <c r="E7" s="7" t="s">
        <v>28</v>
      </c>
      <c r="F7" s="147"/>
      <c r="G7" s="147"/>
      <c r="H7" s="7" t="s">
        <v>24</v>
      </c>
      <c r="I7" s="7"/>
    </row>
    <row r="8" spans="2:16" ht="16.5" customHeight="1">
      <c r="B8" s="7" t="s">
        <v>26</v>
      </c>
      <c r="C8" s="7" t="s">
        <v>15</v>
      </c>
      <c r="D8" s="7" t="s">
        <v>29</v>
      </c>
      <c r="E8" s="7" t="s">
        <v>30</v>
      </c>
      <c r="F8" s="147"/>
      <c r="G8" s="147"/>
      <c r="H8" s="7" t="s">
        <v>24</v>
      </c>
      <c r="I8" s="7"/>
    </row>
    <row r="9" spans="2:16" ht="16.5" customHeight="1">
      <c r="B9" s="7" t="s">
        <v>26</v>
      </c>
      <c r="C9" s="7" t="s">
        <v>15</v>
      </c>
      <c r="D9" s="7" t="s">
        <v>31</v>
      </c>
      <c r="E9" s="7" t="s">
        <v>32</v>
      </c>
      <c r="F9" s="147"/>
      <c r="G9" s="147"/>
      <c r="H9" s="7" t="s">
        <v>24</v>
      </c>
      <c r="I9" s="7"/>
    </row>
    <row r="10" spans="2:16" ht="16.5" customHeight="1">
      <c r="B10" s="152" t="s">
        <v>14</v>
      </c>
      <c r="C10" s="7" t="s">
        <v>15</v>
      </c>
      <c r="D10" s="7" t="s">
        <v>33</v>
      </c>
      <c r="E10" s="7" t="s">
        <v>459</v>
      </c>
      <c r="F10" s="147"/>
      <c r="G10" s="147"/>
      <c r="H10" s="218" t="s">
        <v>24</v>
      </c>
      <c r="I10" s="7"/>
    </row>
    <row r="11" spans="2:16" ht="16.5" customHeight="1">
      <c r="B11" s="152" t="s">
        <v>14</v>
      </c>
      <c r="C11" s="7" t="s">
        <v>15</v>
      </c>
      <c r="D11" s="7" t="s">
        <v>34</v>
      </c>
      <c r="E11" s="7" t="s">
        <v>35</v>
      </c>
      <c r="F11" s="147"/>
      <c r="G11" s="147"/>
      <c r="H11" s="218" t="s">
        <v>24</v>
      </c>
      <c r="I11" s="7"/>
    </row>
    <row r="12" spans="2:16" ht="16.5" customHeight="1">
      <c r="B12" s="152" t="s">
        <v>14</v>
      </c>
      <c r="C12" s="7" t="s">
        <v>15</v>
      </c>
      <c r="D12" s="7" t="s">
        <v>36</v>
      </c>
      <c r="E12" s="7" t="s">
        <v>460</v>
      </c>
      <c r="F12" s="147"/>
      <c r="G12" s="147"/>
      <c r="H12" s="218" t="s">
        <v>24</v>
      </c>
      <c r="I12" s="7"/>
    </row>
    <row r="13" spans="2:16" ht="16.5" customHeight="1">
      <c r="B13" s="152" t="s">
        <v>14</v>
      </c>
      <c r="C13" s="7" t="s">
        <v>15</v>
      </c>
      <c r="D13" s="7" t="s">
        <v>37</v>
      </c>
      <c r="E13" s="7" t="s">
        <v>38</v>
      </c>
      <c r="F13" s="147"/>
      <c r="G13" s="147"/>
      <c r="H13" s="7" t="s">
        <v>24</v>
      </c>
      <c r="I13" s="7" t="s">
        <v>39</v>
      </c>
    </row>
    <row r="14" spans="2:16" ht="16.5" customHeight="1">
      <c r="B14" s="152" t="s">
        <v>40</v>
      </c>
      <c r="C14" s="7" t="s">
        <v>15</v>
      </c>
      <c r="D14" s="7" t="s">
        <v>41</v>
      </c>
      <c r="E14" s="7" t="s">
        <v>42</v>
      </c>
      <c r="F14" s="147"/>
      <c r="G14" s="147"/>
      <c r="H14" s="7" t="s">
        <v>24</v>
      </c>
      <c r="I14" s="7" t="s">
        <v>43</v>
      </c>
    </row>
    <row r="15" spans="2:16" ht="16.5" customHeight="1">
      <c r="B15" s="152" t="s">
        <v>44</v>
      </c>
      <c r="C15" s="7" t="s">
        <v>15</v>
      </c>
      <c r="D15" s="7" t="s">
        <v>45</v>
      </c>
      <c r="E15" s="7" t="s">
        <v>46</v>
      </c>
      <c r="F15" s="147"/>
      <c r="G15" s="147"/>
      <c r="H15" s="7" t="s">
        <v>24</v>
      </c>
      <c r="I15" s="7" t="s">
        <v>47</v>
      </c>
    </row>
    <row r="16" spans="2:16" ht="16.5" customHeight="1">
      <c r="B16" s="152" t="s">
        <v>44</v>
      </c>
      <c r="C16" s="7" t="s">
        <v>15</v>
      </c>
      <c r="D16" s="7" t="s">
        <v>48</v>
      </c>
      <c r="E16" s="7" t="s">
        <v>49</v>
      </c>
      <c r="F16" s="147"/>
      <c r="G16" s="147"/>
      <c r="H16" s="7" t="s">
        <v>24</v>
      </c>
      <c r="I16" s="7" t="s">
        <v>50</v>
      </c>
    </row>
    <row r="17" spans="2:9" ht="16.5" customHeight="1">
      <c r="B17" s="152" t="s">
        <v>44</v>
      </c>
      <c r="C17" s="7" t="s">
        <v>15</v>
      </c>
      <c r="D17" s="7" t="s">
        <v>51</v>
      </c>
      <c r="E17" s="7" t="s">
        <v>52</v>
      </c>
      <c r="F17" s="147"/>
      <c r="G17" s="147"/>
      <c r="H17" s="7" t="s">
        <v>24</v>
      </c>
      <c r="I17" s="7" t="s">
        <v>53</v>
      </c>
    </row>
    <row r="18" spans="2:9" ht="16.5" customHeight="1">
      <c r="B18" s="7" t="s">
        <v>44</v>
      </c>
      <c r="C18" s="7" t="s">
        <v>15</v>
      </c>
      <c r="D18" s="7" t="s">
        <v>54</v>
      </c>
      <c r="E18" s="7" t="s">
        <v>55</v>
      </c>
      <c r="F18" s="147"/>
      <c r="G18" s="147"/>
      <c r="H18" s="7" t="s">
        <v>24</v>
      </c>
      <c r="I18" s="7" t="s">
        <v>56</v>
      </c>
    </row>
    <row r="19" spans="2:9" ht="16.5" customHeight="1">
      <c r="B19" s="7" t="s">
        <v>57</v>
      </c>
      <c r="C19" s="7" t="s">
        <v>15</v>
      </c>
      <c r="D19" s="7" t="s">
        <v>58</v>
      </c>
      <c r="E19" s="7" t="s">
        <v>59</v>
      </c>
      <c r="F19" s="147"/>
      <c r="G19" s="147"/>
      <c r="H19" s="218" t="s">
        <v>24</v>
      </c>
      <c r="I19" s="7" t="s">
        <v>60</v>
      </c>
    </row>
    <row r="20" spans="2:9" ht="16.5" customHeight="1">
      <c r="B20" s="7" t="s">
        <v>57</v>
      </c>
      <c r="C20" s="7" t="s">
        <v>15</v>
      </c>
      <c r="D20" s="7" t="s">
        <v>61</v>
      </c>
      <c r="E20" s="7" t="s">
        <v>62</v>
      </c>
      <c r="F20" s="147"/>
      <c r="G20" s="147"/>
      <c r="H20" s="7" t="s">
        <v>24</v>
      </c>
      <c r="I20" s="7" t="s">
        <v>63</v>
      </c>
    </row>
    <row r="21" spans="2:9" ht="16.5" customHeight="1">
      <c r="B21" s="7" t="s">
        <v>57</v>
      </c>
      <c r="C21" s="7" t="s">
        <v>15</v>
      </c>
      <c r="D21" s="7" t="s">
        <v>64</v>
      </c>
      <c r="E21" s="7" t="s">
        <v>65</v>
      </c>
      <c r="F21" s="147"/>
      <c r="G21" s="147"/>
      <c r="H21" s="7" t="s">
        <v>24</v>
      </c>
      <c r="I21" s="7" t="s">
        <v>66</v>
      </c>
    </row>
    <row r="22" spans="2:9" ht="16.5" customHeight="1">
      <c r="B22" s="7" t="s">
        <v>57</v>
      </c>
      <c r="C22" s="7" t="s">
        <v>15</v>
      </c>
      <c r="D22" s="7" t="s">
        <v>67</v>
      </c>
      <c r="E22" s="7" t="s">
        <v>68</v>
      </c>
      <c r="F22" s="147"/>
      <c r="G22" s="147" t="s">
        <v>468</v>
      </c>
      <c r="H22" s="7" t="s">
        <v>18</v>
      </c>
      <c r="I22" s="7" t="s">
        <v>69</v>
      </c>
    </row>
    <row r="23" spans="2:9" ht="16.5" customHeight="1">
      <c r="B23" s="7" t="s">
        <v>70</v>
      </c>
      <c r="C23" s="7" t="s">
        <v>15</v>
      </c>
      <c r="D23" s="7" t="s">
        <v>71</v>
      </c>
      <c r="E23" s="7" t="s">
        <v>72</v>
      </c>
      <c r="F23" s="147"/>
      <c r="G23" s="147"/>
      <c r="H23" s="7" t="s">
        <v>18</v>
      </c>
      <c r="I23" s="7" t="s">
        <v>73</v>
      </c>
    </row>
    <row r="24" spans="2:9" ht="16.5" customHeight="1">
      <c r="B24" s="201">
        <v>46254</v>
      </c>
      <c r="C24" s="199" t="s">
        <v>15</v>
      </c>
      <c r="D24" s="199" t="s">
        <v>431</v>
      </c>
      <c r="E24" s="199" t="s">
        <v>432</v>
      </c>
      <c r="F24" s="147" t="s">
        <v>467</v>
      </c>
      <c r="G24" s="147" t="s">
        <v>468</v>
      </c>
      <c r="H24" s="199" t="s">
        <v>24</v>
      </c>
      <c r="I24" s="199" t="s">
        <v>433</v>
      </c>
    </row>
    <row r="25" spans="2:9" ht="16.5" customHeight="1">
      <c r="B25" s="201">
        <v>46258</v>
      </c>
      <c r="C25" s="199" t="s">
        <v>434</v>
      </c>
      <c r="D25" s="199" t="s">
        <v>435</v>
      </c>
      <c r="E25" s="199" t="s">
        <v>464</v>
      </c>
      <c r="F25" s="147" t="s">
        <v>469</v>
      </c>
      <c r="G25" s="147" t="s">
        <v>468</v>
      </c>
      <c r="H25" s="199" t="s">
        <v>24</v>
      </c>
      <c r="I25" s="199" t="s">
        <v>436</v>
      </c>
    </row>
    <row r="26" spans="2:9" ht="16.5" customHeight="1">
      <c r="B26" s="201">
        <v>46260</v>
      </c>
      <c r="C26" s="199" t="s">
        <v>434</v>
      </c>
      <c r="D26" s="199" t="s">
        <v>437</v>
      </c>
      <c r="E26" s="199" t="s">
        <v>466</v>
      </c>
      <c r="F26" s="147" t="s">
        <v>470</v>
      </c>
      <c r="G26" s="147" t="s">
        <v>468</v>
      </c>
      <c r="H26" s="260" t="s">
        <v>18</v>
      </c>
      <c r="I26" s="199" t="s">
        <v>472</v>
      </c>
    </row>
    <row r="27" spans="2:9" ht="34">
      <c r="B27" s="201">
        <v>46260</v>
      </c>
      <c r="C27" s="199" t="s">
        <v>434</v>
      </c>
      <c r="D27" s="199" t="s">
        <v>438</v>
      </c>
      <c r="E27" s="199" t="s">
        <v>439</v>
      </c>
      <c r="F27" s="261" t="s">
        <v>471</v>
      </c>
      <c r="G27" s="147" t="s">
        <v>468</v>
      </c>
      <c r="H27" s="199" t="s">
        <v>24</v>
      </c>
      <c r="I27" s="199" t="s">
        <v>440</v>
      </c>
    </row>
    <row r="28" spans="2:9">
      <c r="B28" s="201">
        <v>46262</v>
      </c>
      <c r="C28" s="199" t="s">
        <v>434</v>
      </c>
      <c r="D28" s="199" t="s">
        <v>441</v>
      </c>
      <c r="E28" s="199" t="s">
        <v>442</v>
      </c>
      <c r="F28" s="147" t="s">
        <v>468</v>
      </c>
      <c r="G28" s="147" t="s">
        <v>468</v>
      </c>
      <c r="H28" s="199" t="s">
        <v>18</v>
      </c>
      <c r="I28" s="199" t="s">
        <v>443</v>
      </c>
    </row>
    <row r="1048575" ht="12.75" customHeight="1"/>
    <row r="1048576" ht="12.75" customHeight="1"/>
  </sheetData>
  <mergeCells count="3">
    <mergeCell ref="N1:O1"/>
    <mergeCell ref="K1:L1"/>
    <mergeCell ref="B1:I2"/>
  </mergeCells>
  <phoneticPr fontId="23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51"/>
  <sheetViews>
    <sheetView zoomScaleNormal="10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G15" sqref="G15"/>
    </sheetView>
  </sheetViews>
  <sheetFormatPr defaultColWidth="9" defaultRowHeight="16"/>
  <cols>
    <col min="1" max="1" width="5.9140625" style="8" customWidth="1"/>
    <col min="2" max="2" width="18.33203125" style="9" customWidth="1"/>
    <col min="3" max="3" width="23" style="10" customWidth="1"/>
    <col min="4" max="7" width="9" style="8" customWidth="1"/>
    <col min="8" max="9" width="9.6640625" style="8" customWidth="1"/>
    <col min="10" max="10" width="9.6640625" style="9" customWidth="1"/>
    <col min="11" max="11" width="16.75" style="8" customWidth="1"/>
    <col min="12" max="14" width="9" style="8" customWidth="1"/>
    <col min="15" max="15" width="10.6640625" style="8" customWidth="1"/>
    <col min="16" max="16" width="28.9140625" style="8" customWidth="1"/>
    <col min="17" max="18" width="9" style="8" customWidth="1"/>
    <col min="19" max="16384" width="9" style="8"/>
  </cols>
  <sheetData>
    <row r="1" spans="2:15" ht="13.5" customHeight="1">
      <c r="B1" s="11" t="s">
        <v>74</v>
      </c>
      <c r="C1" s="12"/>
      <c r="D1" s="13"/>
      <c r="E1" s="13"/>
      <c r="F1" s="13"/>
      <c r="G1" s="13"/>
      <c r="H1" s="13"/>
      <c r="I1" s="13"/>
      <c r="J1" s="14"/>
      <c r="K1" s="13"/>
      <c r="L1" s="13"/>
      <c r="M1" s="15" t="s">
        <v>75</v>
      </c>
      <c r="N1" s="15" t="s">
        <v>76</v>
      </c>
      <c r="O1" s="15" t="s">
        <v>77</v>
      </c>
    </row>
    <row r="2" spans="2:15" ht="13.5" customHeight="1">
      <c r="B2" s="14"/>
      <c r="C2" s="12"/>
      <c r="D2" s="13"/>
      <c r="E2" s="13"/>
      <c r="F2" s="13"/>
      <c r="G2" s="13"/>
      <c r="H2" s="13"/>
      <c r="I2" s="13"/>
      <c r="J2" s="14"/>
      <c r="K2" s="13"/>
      <c r="L2" s="13"/>
      <c r="M2" s="16">
        <f>COUNTIF(I:I, 100%)</f>
        <v>20</v>
      </c>
      <c r="N2" s="16">
        <f>COUNTA(C:C)</f>
        <v>29</v>
      </c>
      <c r="O2" s="17">
        <f>AVERAGE(I5:I45)</f>
        <v>0.74659709618874781</v>
      </c>
    </row>
    <row r="3" spans="2:15" ht="12.75" customHeight="1">
      <c r="B3" s="14"/>
      <c r="C3" s="12"/>
      <c r="D3" s="13"/>
      <c r="E3" s="13"/>
      <c r="F3" s="13"/>
      <c r="G3" s="13">
        <f>SUM(G5:G45)</f>
        <v>84</v>
      </c>
      <c r="H3" s="13">
        <f>SUM(H5:H45)</f>
        <v>140</v>
      </c>
      <c r="I3" s="13"/>
      <c r="J3" s="14"/>
      <c r="K3" s="13"/>
      <c r="L3" s="13"/>
      <c r="M3" s="13"/>
      <c r="N3" s="13"/>
      <c r="O3" s="13"/>
    </row>
    <row r="4" spans="2:15" ht="12.75" customHeight="1">
      <c r="B4" s="18" t="s">
        <v>78</v>
      </c>
      <c r="C4" s="19"/>
      <c r="D4" s="20" t="s">
        <v>79</v>
      </c>
      <c r="E4" s="20" t="s">
        <v>80</v>
      </c>
      <c r="F4" s="20" t="s">
        <v>81</v>
      </c>
      <c r="G4" s="20" t="s">
        <v>75</v>
      </c>
      <c r="H4" s="20" t="s">
        <v>76</v>
      </c>
      <c r="I4" s="20" t="s">
        <v>82</v>
      </c>
      <c r="J4" s="20" t="s">
        <v>83</v>
      </c>
      <c r="K4" s="20" t="s">
        <v>13</v>
      </c>
      <c r="L4" s="13"/>
      <c r="M4" s="13"/>
      <c r="N4" s="13"/>
      <c r="O4" s="13"/>
    </row>
    <row r="5" spans="2:15" ht="15" customHeight="1">
      <c r="B5" s="21" t="s">
        <v>84</v>
      </c>
      <c r="C5" s="22" t="s">
        <v>85</v>
      </c>
      <c r="D5" s="23"/>
      <c r="E5" s="23"/>
      <c r="F5" s="23"/>
      <c r="G5" s="23">
        <f>'IO List'!J1</f>
        <v>40</v>
      </c>
      <c r="H5" s="23">
        <f>'IO List'!L1</f>
        <v>76</v>
      </c>
      <c r="I5" s="24">
        <f>'IO List'!L2</f>
        <v>0.52631578947368418</v>
      </c>
      <c r="J5" s="25" t="s">
        <v>86</v>
      </c>
      <c r="K5" s="23"/>
      <c r="L5" s="13"/>
    </row>
    <row r="6" spans="2:15" ht="15" customHeight="1">
      <c r="B6" s="21" t="s">
        <v>87</v>
      </c>
      <c r="C6" s="22" t="s">
        <v>88</v>
      </c>
      <c r="D6" s="23"/>
      <c r="E6" s="23"/>
      <c r="F6" s="23"/>
      <c r="G6" s="23">
        <f>Device!L5</f>
        <v>0</v>
      </c>
      <c r="H6" s="23">
        <f>Device!N5</f>
        <v>8</v>
      </c>
      <c r="I6" s="24">
        <f>Device!O5</f>
        <v>0.25</v>
      </c>
      <c r="J6" s="25" t="s">
        <v>86</v>
      </c>
      <c r="K6" s="23"/>
      <c r="L6" s="13"/>
    </row>
    <row r="7" spans="2:15" ht="15" customHeight="1">
      <c r="B7" s="21" t="s">
        <v>89</v>
      </c>
      <c r="C7" s="22" t="s">
        <v>90</v>
      </c>
      <c r="D7" s="23"/>
      <c r="E7" s="23"/>
      <c r="F7" s="23"/>
      <c r="G7" s="23">
        <f>'Motor List'!O3</f>
        <v>0</v>
      </c>
      <c r="H7" s="23">
        <f>'Motor List'!Q3</f>
        <v>1</v>
      </c>
      <c r="I7" s="24">
        <f>'Motor List'!R3</f>
        <v>0</v>
      </c>
      <c r="J7" s="25" t="s">
        <v>86</v>
      </c>
      <c r="K7" s="23"/>
      <c r="L7" s="13"/>
    </row>
    <row r="8" spans="2:15" ht="15" customHeight="1">
      <c r="B8" s="21" t="s">
        <v>91</v>
      </c>
      <c r="C8" s="22" t="s">
        <v>91</v>
      </c>
      <c r="D8" s="23"/>
      <c r="E8" s="23"/>
      <c r="F8" s="23"/>
      <c r="G8" s="23">
        <f>'Pos Teaching'!J2</f>
        <v>0</v>
      </c>
      <c r="H8" s="23">
        <f>'Pos Teaching'!L2</f>
        <v>4</v>
      </c>
      <c r="I8" s="24">
        <f>'Pos Teaching'!M2</f>
        <v>0</v>
      </c>
      <c r="J8" s="25" t="s">
        <v>86</v>
      </c>
      <c r="K8" s="23"/>
      <c r="L8" s="13"/>
    </row>
    <row r="9" spans="2:15" ht="15" customHeight="1">
      <c r="B9" s="21" t="s">
        <v>92</v>
      </c>
      <c r="C9" s="22" t="s">
        <v>92</v>
      </c>
      <c r="D9" s="23"/>
      <c r="E9" s="23"/>
      <c r="F9" s="23"/>
      <c r="G9" s="23">
        <f>Sequence!M4</f>
        <v>21</v>
      </c>
      <c r="H9" s="23">
        <f>Sequence!O4</f>
        <v>24</v>
      </c>
      <c r="I9" s="24">
        <f>Sequence!P4</f>
        <v>0.875</v>
      </c>
      <c r="J9" s="25" t="s">
        <v>86</v>
      </c>
      <c r="K9" s="23"/>
      <c r="L9" s="13"/>
    </row>
    <row r="10" spans="2:15" ht="15" customHeight="1">
      <c r="B10" s="21" t="s">
        <v>93</v>
      </c>
      <c r="C10" s="26" t="s">
        <v>94</v>
      </c>
      <c r="D10" s="23"/>
      <c r="E10" s="23"/>
      <c r="F10" s="23"/>
      <c r="G10" s="23">
        <f>FlowChart!G3</f>
        <v>4</v>
      </c>
      <c r="H10" s="23">
        <f>FlowChart!G2</f>
        <v>4</v>
      </c>
      <c r="I10" s="24">
        <f t="shared" ref="I10:I17" si="0">G10/H10</f>
        <v>1</v>
      </c>
      <c r="J10" s="25" t="s">
        <v>86</v>
      </c>
      <c r="K10" s="23"/>
      <c r="L10" s="13"/>
    </row>
    <row r="11" spans="2:15" ht="15" customHeight="1">
      <c r="B11" s="225" t="s">
        <v>95</v>
      </c>
      <c r="C11" s="27" t="s">
        <v>96</v>
      </c>
      <c r="D11" s="23"/>
      <c r="E11" s="23"/>
      <c r="F11" s="23"/>
      <c r="G11" s="23">
        <v>1</v>
      </c>
      <c r="H11" s="23">
        <v>1</v>
      </c>
      <c r="I11" s="24">
        <f t="shared" si="0"/>
        <v>1</v>
      </c>
      <c r="J11" s="25" t="s">
        <v>97</v>
      </c>
      <c r="K11" s="23"/>
      <c r="L11" s="13"/>
    </row>
    <row r="12" spans="2:15" ht="15" customHeight="1">
      <c r="B12" s="226"/>
      <c r="C12" s="27" t="s">
        <v>98</v>
      </c>
      <c r="D12" s="23"/>
      <c r="E12" s="23"/>
      <c r="F12" s="23"/>
      <c r="G12" s="23">
        <v>1</v>
      </c>
      <c r="H12" s="23">
        <v>1</v>
      </c>
      <c r="I12" s="24">
        <f t="shared" si="0"/>
        <v>1</v>
      </c>
      <c r="J12" s="25" t="s">
        <v>97</v>
      </c>
      <c r="K12" s="23"/>
      <c r="L12" s="13"/>
    </row>
    <row r="13" spans="2:15" ht="15" customHeight="1">
      <c r="B13" s="226"/>
      <c r="C13" s="27" t="s">
        <v>99</v>
      </c>
      <c r="D13" s="23"/>
      <c r="E13" s="23"/>
      <c r="F13" s="23"/>
      <c r="G13" s="23">
        <v>1</v>
      </c>
      <c r="H13" s="23">
        <v>1</v>
      </c>
      <c r="I13" s="24">
        <f t="shared" si="0"/>
        <v>1</v>
      </c>
      <c r="J13" s="25" t="s">
        <v>97</v>
      </c>
      <c r="K13" s="23"/>
      <c r="L13" s="13"/>
    </row>
    <row r="14" spans="2:15" ht="15" customHeight="1">
      <c r="B14" s="226"/>
      <c r="C14" s="27" t="s">
        <v>100</v>
      </c>
      <c r="D14" s="23"/>
      <c r="E14" s="23"/>
      <c r="F14" s="23"/>
      <c r="G14" s="23">
        <v>1</v>
      </c>
      <c r="H14" s="23">
        <v>1</v>
      </c>
      <c r="I14" s="24">
        <f t="shared" si="0"/>
        <v>1</v>
      </c>
      <c r="J14" s="25" t="s">
        <v>97</v>
      </c>
      <c r="K14" s="23"/>
      <c r="L14" s="13"/>
    </row>
    <row r="15" spans="2:15" ht="15" customHeight="1">
      <c r="B15" s="226"/>
      <c r="C15" s="28" t="s">
        <v>101</v>
      </c>
      <c r="D15" s="29"/>
      <c r="E15" s="29"/>
      <c r="F15" s="29"/>
      <c r="G15" s="23">
        <v>1</v>
      </c>
      <c r="H15" s="23">
        <v>1</v>
      </c>
      <c r="I15" s="24">
        <f t="shared" si="0"/>
        <v>1</v>
      </c>
      <c r="J15" s="25" t="s">
        <v>97</v>
      </c>
      <c r="K15" s="23"/>
      <c r="L15" s="13"/>
    </row>
    <row r="16" spans="2:15" ht="15" customHeight="1">
      <c r="B16" s="226"/>
      <c r="C16" s="27" t="s">
        <v>33</v>
      </c>
      <c r="D16" s="23"/>
      <c r="E16" s="23"/>
      <c r="F16" s="23"/>
      <c r="G16" s="23">
        <v>0</v>
      </c>
      <c r="H16" s="23">
        <v>1</v>
      </c>
      <c r="I16" s="24">
        <f t="shared" si="0"/>
        <v>0</v>
      </c>
      <c r="J16" s="25" t="s">
        <v>97</v>
      </c>
      <c r="K16" s="30"/>
      <c r="L16" s="13"/>
    </row>
    <row r="17" spans="2:12" ht="15" customHeight="1">
      <c r="B17" s="226"/>
      <c r="C17" s="28" t="s">
        <v>102</v>
      </c>
      <c r="D17" s="29"/>
      <c r="E17" s="29"/>
      <c r="F17" s="29"/>
      <c r="G17" s="29">
        <v>0</v>
      </c>
      <c r="H17" s="29">
        <v>1</v>
      </c>
      <c r="I17" s="24">
        <f t="shared" si="0"/>
        <v>0</v>
      </c>
      <c r="J17" s="25" t="s">
        <v>97</v>
      </c>
      <c r="K17" s="30"/>
      <c r="L17" s="13"/>
    </row>
    <row r="18" spans="2:12" ht="15" customHeight="1">
      <c r="B18" s="227"/>
      <c r="C18" s="27"/>
      <c r="D18" s="23"/>
      <c r="E18" s="23"/>
      <c r="F18" s="23"/>
      <c r="G18" s="23"/>
      <c r="H18" s="23"/>
      <c r="I18" s="24"/>
      <c r="J18" s="25"/>
      <c r="K18" s="30"/>
      <c r="L18" s="13"/>
    </row>
    <row r="19" spans="2:12" ht="15" customHeight="1">
      <c r="B19" s="225" t="s">
        <v>103</v>
      </c>
      <c r="C19" s="27" t="s">
        <v>104</v>
      </c>
      <c r="D19" s="23"/>
      <c r="E19" s="23"/>
      <c r="F19" s="23"/>
      <c r="G19" s="23">
        <v>1</v>
      </c>
      <c r="H19" s="23">
        <v>1</v>
      </c>
      <c r="I19" s="24">
        <f t="shared" ref="I19:I24" si="1">G19/H19</f>
        <v>1</v>
      </c>
      <c r="J19" s="25" t="s">
        <v>97</v>
      </c>
      <c r="K19" s="30"/>
      <c r="L19" s="13"/>
    </row>
    <row r="20" spans="2:12" ht="15" customHeight="1">
      <c r="B20" s="226"/>
      <c r="C20" s="27" t="s">
        <v>105</v>
      </c>
      <c r="D20" s="23"/>
      <c r="E20" s="23"/>
      <c r="F20" s="23"/>
      <c r="G20" s="23">
        <v>1</v>
      </c>
      <c r="H20" s="23">
        <v>1</v>
      </c>
      <c r="I20" s="24">
        <f t="shared" si="1"/>
        <v>1</v>
      </c>
      <c r="J20" s="25" t="s">
        <v>97</v>
      </c>
      <c r="K20" s="30"/>
      <c r="L20" s="13"/>
    </row>
    <row r="21" spans="2:12" ht="15" customHeight="1">
      <c r="B21" s="226"/>
      <c r="C21" s="27" t="s">
        <v>106</v>
      </c>
      <c r="D21" s="23"/>
      <c r="E21" s="23"/>
      <c r="F21" s="23"/>
      <c r="G21" s="23">
        <v>1</v>
      </c>
      <c r="H21" s="23">
        <v>1</v>
      </c>
      <c r="I21" s="24">
        <f t="shared" si="1"/>
        <v>1</v>
      </c>
      <c r="J21" s="25" t="s">
        <v>97</v>
      </c>
      <c r="K21" s="30"/>
      <c r="L21" s="13"/>
    </row>
    <row r="22" spans="2:12" ht="15" customHeight="1">
      <c r="B22" s="226"/>
      <c r="C22" s="27" t="s">
        <v>107</v>
      </c>
      <c r="D22" s="23"/>
      <c r="E22" s="23"/>
      <c r="F22" s="23"/>
      <c r="G22" s="23">
        <v>1</v>
      </c>
      <c r="H22" s="23">
        <v>1</v>
      </c>
      <c r="I22" s="24">
        <f t="shared" si="1"/>
        <v>1</v>
      </c>
      <c r="J22" s="25" t="s">
        <v>97</v>
      </c>
      <c r="K22" s="30"/>
      <c r="L22" s="13"/>
    </row>
    <row r="23" spans="2:12" ht="15" customHeight="1">
      <c r="B23" s="226"/>
      <c r="C23" s="27" t="s">
        <v>108</v>
      </c>
      <c r="D23" s="23"/>
      <c r="E23" s="23"/>
      <c r="F23" s="23"/>
      <c r="G23" s="23">
        <v>1</v>
      </c>
      <c r="H23" s="23">
        <v>1</v>
      </c>
      <c r="I23" s="24">
        <f t="shared" si="1"/>
        <v>1</v>
      </c>
      <c r="J23" s="25" t="s">
        <v>97</v>
      </c>
      <c r="K23" s="30"/>
      <c r="L23" s="13"/>
    </row>
    <row r="24" spans="2:12" ht="15" customHeight="1">
      <c r="B24" s="226"/>
      <c r="C24" s="27" t="s">
        <v>109</v>
      </c>
      <c r="D24" s="23"/>
      <c r="E24" s="23"/>
      <c r="F24" s="23"/>
      <c r="G24" s="23">
        <v>0</v>
      </c>
      <c r="H24" s="23">
        <v>1</v>
      </c>
      <c r="I24" s="24">
        <f t="shared" si="1"/>
        <v>0</v>
      </c>
      <c r="J24" s="25" t="s">
        <v>97</v>
      </c>
      <c r="K24" s="30"/>
      <c r="L24" s="13"/>
    </row>
    <row r="25" spans="2:12" ht="15" customHeight="1">
      <c r="B25" s="226"/>
      <c r="C25" s="27"/>
      <c r="D25" s="23"/>
      <c r="E25" s="23"/>
      <c r="F25" s="23"/>
      <c r="G25" s="23"/>
      <c r="H25" s="23"/>
      <c r="I25" s="24"/>
      <c r="J25" s="25"/>
      <c r="K25" s="30"/>
      <c r="L25" s="13"/>
    </row>
    <row r="26" spans="2:12" ht="15" customHeight="1">
      <c r="B26" s="226"/>
      <c r="C26" s="27"/>
      <c r="D26" s="23"/>
      <c r="E26" s="23"/>
      <c r="F26" s="23"/>
      <c r="G26" s="23"/>
      <c r="H26" s="23"/>
      <c r="I26" s="24"/>
      <c r="J26" s="25"/>
      <c r="K26" s="30"/>
      <c r="L26" s="13"/>
    </row>
    <row r="27" spans="2:12" ht="15" customHeight="1">
      <c r="B27" s="226"/>
      <c r="C27" s="27"/>
      <c r="D27" s="23"/>
      <c r="E27" s="23"/>
      <c r="F27" s="23"/>
      <c r="G27" s="23"/>
      <c r="H27" s="23"/>
      <c r="I27" s="24"/>
      <c r="J27" s="25"/>
      <c r="K27" s="30"/>
      <c r="L27" s="13"/>
    </row>
    <row r="28" spans="2:12" ht="15" customHeight="1">
      <c r="B28" s="226"/>
      <c r="C28" s="27"/>
      <c r="D28" s="23"/>
      <c r="E28" s="23"/>
      <c r="F28" s="23"/>
      <c r="G28" s="23"/>
      <c r="H28" s="23"/>
      <c r="I28" s="24"/>
      <c r="J28" s="25"/>
      <c r="K28" s="30"/>
      <c r="L28" s="13"/>
    </row>
    <row r="29" spans="2:12" ht="15" customHeight="1">
      <c r="B29" s="227"/>
      <c r="C29" s="27"/>
      <c r="D29" s="23"/>
      <c r="E29" s="23"/>
      <c r="F29" s="23"/>
      <c r="G29" s="23"/>
      <c r="H29" s="23"/>
      <c r="I29" s="24"/>
      <c r="J29" s="25"/>
      <c r="K29" s="30"/>
      <c r="L29" s="13"/>
    </row>
    <row r="30" spans="2:12" ht="15" customHeight="1">
      <c r="B30" s="228" t="s">
        <v>110</v>
      </c>
      <c r="C30" s="31" t="s">
        <v>111</v>
      </c>
      <c r="D30" s="32"/>
      <c r="E30" s="32"/>
      <c r="F30" s="32"/>
      <c r="G30" s="32">
        <v>1</v>
      </c>
      <c r="H30" s="32">
        <v>1</v>
      </c>
      <c r="I30" s="24">
        <f>G30/H30</f>
        <v>1</v>
      </c>
      <c r="J30" s="25" t="s">
        <v>97</v>
      </c>
      <c r="K30" s="33"/>
      <c r="L30" s="13"/>
    </row>
    <row r="31" spans="2:12" ht="15" customHeight="1">
      <c r="B31" s="226"/>
      <c r="C31" s="27" t="s">
        <v>112</v>
      </c>
      <c r="D31" s="23"/>
      <c r="E31" s="23"/>
      <c r="F31" s="23"/>
      <c r="G31" s="23">
        <v>0</v>
      </c>
      <c r="H31" s="23">
        <v>1</v>
      </c>
      <c r="I31" s="24">
        <f>G31/H31</f>
        <v>0</v>
      </c>
      <c r="J31" s="25" t="s">
        <v>97</v>
      </c>
      <c r="K31" s="23"/>
      <c r="L31" s="13"/>
    </row>
    <row r="32" spans="2:12" ht="15" customHeight="1">
      <c r="B32" s="226"/>
      <c r="C32" s="27"/>
      <c r="D32" s="23"/>
      <c r="E32" s="23"/>
      <c r="F32" s="23"/>
      <c r="G32" s="23"/>
      <c r="H32" s="23"/>
      <c r="I32" s="24"/>
      <c r="J32" s="25"/>
      <c r="K32" s="153"/>
      <c r="L32" s="13"/>
    </row>
    <row r="33" spans="2:15" ht="15" customHeight="1">
      <c r="B33" s="226"/>
      <c r="C33" s="27"/>
      <c r="D33" s="23"/>
      <c r="E33" s="23"/>
      <c r="F33" s="23"/>
      <c r="G33" s="23"/>
      <c r="H33" s="23"/>
      <c r="I33" s="24"/>
      <c r="J33" s="25"/>
      <c r="K33" s="153"/>
      <c r="L33" s="13"/>
    </row>
    <row r="34" spans="2:15" ht="15" customHeight="1">
      <c r="B34" s="227"/>
      <c r="C34" s="28"/>
      <c r="D34" s="29"/>
      <c r="E34" s="29"/>
      <c r="F34" s="29"/>
      <c r="G34" s="29"/>
      <c r="H34" s="29"/>
      <c r="I34" s="24"/>
      <c r="J34" s="25"/>
      <c r="K34" s="153"/>
      <c r="L34" s="13"/>
    </row>
    <row r="35" spans="2:15" ht="15" customHeight="1">
      <c r="B35" s="229" t="s">
        <v>113</v>
      </c>
      <c r="C35" s="34" t="s">
        <v>114</v>
      </c>
      <c r="D35" s="30"/>
      <c r="E35" s="23"/>
      <c r="F35" s="23"/>
      <c r="G35" s="23">
        <v>1</v>
      </c>
      <c r="H35" s="23">
        <v>1</v>
      </c>
      <c r="I35" s="24">
        <f>G35/H35</f>
        <v>1</v>
      </c>
      <c r="J35" s="25" t="s">
        <v>97</v>
      </c>
      <c r="K35" s="153"/>
      <c r="L35" s="13"/>
    </row>
    <row r="36" spans="2:15" ht="15" customHeight="1">
      <c r="B36" s="230"/>
      <c r="C36" s="34" t="s">
        <v>115</v>
      </c>
      <c r="D36" s="30"/>
      <c r="E36" s="23"/>
      <c r="F36" s="23"/>
      <c r="G36" s="23">
        <v>1</v>
      </c>
      <c r="H36" s="23">
        <v>1</v>
      </c>
      <c r="I36" s="24">
        <f>G36/H36</f>
        <v>1</v>
      </c>
      <c r="J36" s="25" t="s">
        <v>97</v>
      </c>
      <c r="K36" s="153"/>
      <c r="L36" s="13"/>
    </row>
    <row r="37" spans="2:15" ht="15" customHeight="1">
      <c r="B37" s="230"/>
      <c r="C37" s="34" t="s">
        <v>29</v>
      </c>
      <c r="D37" s="30"/>
      <c r="E37" s="23"/>
      <c r="F37" s="23"/>
      <c r="G37" s="23">
        <v>1</v>
      </c>
      <c r="H37" s="23">
        <v>1</v>
      </c>
      <c r="I37" s="24">
        <f>G37/H37</f>
        <v>1</v>
      </c>
      <c r="J37" s="25" t="s">
        <v>97</v>
      </c>
      <c r="K37" s="153"/>
      <c r="L37" s="13"/>
      <c r="M37" s="13"/>
      <c r="N37" s="13"/>
      <c r="O37" s="13"/>
    </row>
    <row r="38" spans="2:15" ht="15" customHeight="1">
      <c r="B38" s="230"/>
      <c r="C38" s="35"/>
      <c r="D38" s="23"/>
      <c r="E38" s="23"/>
      <c r="F38" s="23"/>
      <c r="G38" s="23"/>
      <c r="H38" s="23"/>
      <c r="I38" s="36"/>
      <c r="J38" s="25"/>
      <c r="K38" s="153"/>
      <c r="L38" s="13"/>
      <c r="M38" s="13"/>
      <c r="N38" s="13"/>
      <c r="O38" s="13"/>
    </row>
    <row r="39" spans="2:15" ht="15" customHeight="1">
      <c r="B39" s="231"/>
      <c r="C39" s="37"/>
      <c r="D39" s="23"/>
      <c r="E39" s="23"/>
      <c r="F39" s="23"/>
      <c r="G39" s="23"/>
      <c r="H39" s="23"/>
      <c r="I39" s="36"/>
      <c r="J39" s="25"/>
      <c r="K39" s="153"/>
      <c r="L39" s="13"/>
      <c r="M39" s="13"/>
      <c r="N39" s="13"/>
      <c r="O39" s="13"/>
    </row>
    <row r="40" spans="2:15" ht="15" customHeight="1">
      <c r="B40" s="225" t="s">
        <v>116</v>
      </c>
      <c r="C40" s="31" t="s">
        <v>117</v>
      </c>
      <c r="D40" s="32"/>
      <c r="E40" s="32"/>
      <c r="F40" s="32"/>
      <c r="G40" s="32">
        <v>1</v>
      </c>
      <c r="H40" s="32">
        <v>1</v>
      </c>
      <c r="I40" s="24">
        <f>G40/H40</f>
        <v>1</v>
      </c>
      <c r="J40" s="25" t="s">
        <v>97</v>
      </c>
      <c r="K40" s="153"/>
    </row>
    <row r="41" spans="2:15" ht="15" customHeight="1">
      <c r="B41" s="226"/>
      <c r="C41" s="27" t="s">
        <v>118</v>
      </c>
      <c r="D41" s="23"/>
      <c r="E41" s="23"/>
      <c r="F41" s="23"/>
      <c r="G41" s="32">
        <v>1</v>
      </c>
      <c r="H41" s="32">
        <v>1</v>
      </c>
      <c r="I41" s="24">
        <f>G41/H41</f>
        <v>1</v>
      </c>
      <c r="J41" s="25" t="s">
        <v>97</v>
      </c>
      <c r="K41" s="153"/>
    </row>
    <row r="42" spans="2:15" ht="15" customHeight="1">
      <c r="B42" s="226"/>
      <c r="C42" s="27" t="s">
        <v>119</v>
      </c>
      <c r="D42" s="23"/>
      <c r="E42" s="23"/>
      <c r="F42" s="23"/>
      <c r="G42" s="32">
        <v>1</v>
      </c>
      <c r="H42" s="32">
        <v>1</v>
      </c>
      <c r="I42" s="24">
        <f>G42/H42</f>
        <v>1</v>
      </c>
      <c r="J42" s="38" t="s">
        <v>97</v>
      </c>
      <c r="K42" s="153"/>
    </row>
    <row r="43" spans="2:15" ht="15" customHeight="1">
      <c r="B43" s="226"/>
      <c r="C43" s="27" t="s">
        <v>120</v>
      </c>
      <c r="D43" s="23"/>
      <c r="E43" s="23"/>
      <c r="F43" s="23"/>
      <c r="G43" s="32">
        <v>1</v>
      </c>
      <c r="H43" s="32">
        <v>1</v>
      </c>
      <c r="I43" s="24">
        <f>G43/H43</f>
        <v>1</v>
      </c>
      <c r="J43" s="38" t="s">
        <v>97</v>
      </c>
      <c r="K43" s="153"/>
    </row>
    <row r="44" spans="2:15" ht="15" customHeight="1">
      <c r="B44" s="226"/>
      <c r="C44" s="27" t="s">
        <v>121</v>
      </c>
      <c r="D44" s="23"/>
      <c r="E44" s="23"/>
      <c r="F44" s="23"/>
      <c r="G44" s="32">
        <v>1</v>
      </c>
      <c r="H44" s="32">
        <v>1</v>
      </c>
      <c r="I44" s="24">
        <f>G44/H44</f>
        <v>1</v>
      </c>
      <c r="J44" s="38" t="s">
        <v>97</v>
      </c>
      <c r="K44" s="153"/>
    </row>
    <row r="45" spans="2:15" ht="15" customHeight="1">
      <c r="B45" s="226"/>
      <c r="C45" s="27"/>
      <c r="D45" s="23"/>
      <c r="E45" s="23"/>
      <c r="F45" s="23"/>
      <c r="G45" s="32"/>
      <c r="H45" s="32"/>
      <c r="I45" s="24"/>
      <c r="J45" s="38"/>
      <c r="K45" s="23"/>
    </row>
    <row r="46" spans="2:15" ht="15" customHeight="1">
      <c r="B46" s="226"/>
      <c r="C46" s="27"/>
      <c r="D46" s="23"/>
      <c r="E46" s="23"/>
      <c r="F46" s="23"/>
      <c r="G46" s="32"/>
      <c r="H46" s="32"/>
      <c r="I46" s="24"/>
      <c r="J46" s="38"/>
      <c r="K46" s="23"/>
    </row>
    <row r="47" spans="2:15" ht="15" customHeight="1">
      <c r="B47" s="226"/>
      <c r="C47" s="27"/>
      <c r="D47" s="23"/>
      <c r="E47" s="23"/>
      <c r="F47" s="23"/>
      <c r="G47" s="32"/>
      <c r="H47" s="32"/>
      <c r="I47" s="24"/>
      <c r="J47" s="38"/>
      <c r="K47" s="23"/>
    </row>
    <row r="48" spans="2:15" ht="15" customHeight="1">
      <c r="B48" s="226"/>
      <c r="C48" s="27"/>
      <c r="D48" s="23"/>
      <c r="E48" s="23"/>
      <c r="F48" s="23"/>
      <c r="G48" s="32"/>
      <c r="H48" s="32"/>
      <c r="I48" s="24"/>
      <c r="J48" s="38"/>
      <c r="K48" s="23"/>
    </row>
    <row r="49" spans="2:11" ht="15" customHeight="1">
      <c r="B49" s="226"/>
      <c r="C49" s="28"/>
      <c r="D49" s="29"/>
      <c r="E49" s="29"/>
      <c r="F49" s="29"/>
      <c r="G49" s="32"/>
      <c r="H49" s="32"/>
      <c r="I49" s="24"/>
      <c r="J49" s="39"/>
      <c r="K49" s="23"/>
    </row>
    <row r="50" spans="2:11" ht="15" customHeight="1">
      <c r="B50" s="226"/>
      <c r="C50" s="27"/>
      <c r="D50" s="23"/>
      <c r="E50" s="23"/>
      <c r="F50" s="23"/>
      <c r="G50" s="23"/>
      <c r="H50" s="23"/>
      <c r="I50" s="23"/>
      <c r="J50" s="40"/>
      <c r="K50" s="23"/>
    </row>
    <row r="51" spans="2:11" ht="15" customHeight="1">
      <c r="B51" s="227"/>
      <c r="C51" s="27"/>
      <c r="D51" s="23"/>
      <c r="E51" s="23"/>
      <c r="F51" s="23"/>
      <c r="G51" s="23"/>
      <c r="H51" s="23"/>
      <c r="I51" s="23"/>
      <c r="J51" s="40"/>
      <c r="K51" s="23"/>
    </row>
  </sheetData>
  <mergeCells count="5">
    <mergeCell ref="B40:B51"/>
    <mergeCell ref="B30:B34"/>
    <mergeCell ref="B19:B29"/>
    <mergeCell ref="B11:B18"/>
    <mergeCell ref="B35:B39"/>
  </mergeCells>
  <phoneticPr fontId="23" type="noConversion"/>
  <hyperlinks>
    <hyperlink ref="C5" location="'IO List'!A1" display="IO_List" xr:uid="{00000000-0004-0000-0200-000000000000}"/>
    <hyperlink ref="C6" location="LeakTester_Device!A1" display="Device_List" xr:uid="{00000000-0004-0000-0200-000001000000}"/>
    <hyperlink ref="C7" location="'Motor List'!A1" display="Motor_List" xr:uid="{00000000-0004-0000-0200-000002000000}"/>
    <hyperlink ref="C8" location="'Pos Teaching'!A1" display="Teaching" xr:uid="{00000000-0004-0000-0200-000003000000}"/>
    <hyperlink ref="C9" location="'LeakTester Sequence'!A1" display="Sequence" xr:uid="{00000000-0004-0000-0200-000004000000}"/>
    <hyperlink ref="C10" location="'FlowChart(Main)'!A1" display="FlowChart" xr:uid="{00000000-0004-0000-0200-000005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6"/>
  <sheetViews>
    <sheetView zoomScale="55" zoomScaleNormal="55" workbookViewId="0">
      <selection activeCell="G45" sqref="G45"/>
    </sheetView>
  </sheetViews>
  <sheetFormatPr defaultColWidth="8.4140625" defaultRowHeight="17"/>
  <cols>
    <col min="1" max="1" width="13.83203125" bestFit="1" customWidth="1"/>
    <col min="2" max="2" width="76.25" style="185" customWidth="1"/>
    <col min="3" max="3" width="76.08203125" style="149" customWidth="1"/>
    <col min="4" max="4" width="102.9140625" style="149" customWidth="1"/>
    <col min="5" max="5" width="66.9140625" style="149" customWidth="1"/>
  </cols>
  <sheetData>
    <row r="1" spans="1:9" ht="17.5" thickBot="1"/>
    <row r="2" spans="1:9" ht="16.5" customHeight="1">
      <c r="A2" s="187" t="s">
        <v>398</v>
      </c>
      <c r="B2" s="15" t="s">
        <v>390</v>
      </c>
      <c r="C2" s="15" t="s">
        <v>395</v>
      </c>
      <c r="D2" s="188" t="s">
        <v>391</v>
      </c>
      <c r="E2" s="196" t="s">
        <v>394</v>
      </c>
      <c r="F2" s="197" t="s">
        <v>76</v>
      </c>
      <c r="G2" s="189">
        <f>COUNTA(B2:E2)</f>
        <v>4</v>
      </c>
      <c r="H2" s="189" t="s">
        <v>124</v>
      </c>
      <c r="I2" s="190">
        <f>G3/G2</f>
        <v>1</v>
      </c>
    </row>
    <row r="3" spans="1:9" ht="16.5" customHeight="1">
      <c r="A3" s="187" t="s">
        <v>399</v>
      </c>
      <c r="B3" s="16" t="s">
        <v>75</v>
      </c>
      <c r="C3" s="16" t="s">
        <v>75</v>
      </c>
      <c r="D3" s="16" t="s">
        <v>75</v>
      </c>
      <c r="E3" s="194" t="s">
        <v>75</v>
      </c>
      <c r="F3" s="198" t="s">
        <v>75</v>
      </c>
      <c r="G3" s="41">
        <f>COUNTIF(B3:E3, "완료")</f>
        <v>4</v>
      </c>
      <c r="H3" s="41"/>
      <c r="I3" s="191"/>
    </row>
    <row r="4" spans="1:9" ht="17.5" thickBot="1">
      <c r="A4" s="187" t="s">
        <v>400</v>
      </c>
      <c r="B4" s="16" t="s">
        <v>397</v>
      </c>
      <c r="C4" s="16" t="s">
        <v>396</v>
      </c>
      <c r="D4" s="16" t="s">
        <v>392</v>
      </c>
      <c r="E4" s="194" t="s">
        <v>393</v>
      </c>
      <c r="F4" s="195"/>
      <c r="G4" s="192"/>
      <c r="H4" s="192"/>
      <c r="I4" s="193"/>
    </row>
    <row r="5" spans="1:9" ht="16.5" customHeight="1">
      <c r="A5" s="233" t="s">
        <v>401</v>
      </c>
      <c r="B5" s="232"/>
      <c r="C5" s="232"/>
      <c r="D5" s="232"/>
      <c r="E5" s="232"/>
    </row>
    <row r="6" spans="1:9" ht="16.5" customHeight="1">
      <c r="A6" s="233"/>
      <c r="B6" s="232"/>
      <c r="C6" s="232"/>
      <c r="D6" s="232"/>
      <c r="E6" s="232"/>
    </row>
    <row r="7" spans="1:9" ht="16.5" customHeight="1">
      <c r="A7" s="233"/>
      <c r="B7" s="232"/>
      <c r="C7" s="232"/>
      <c r="D7" s="232"/>
      <c r="E7" s="232"/>
    </row>
    <row r="8" spans="1:9" ht="16.5" customHeight="1">
      <c r="A8" s="233"/>
      <c r="B8" s="232"/>
      <c r="C8" s="232"/>
      <c r="D8" s="232"/>
      <c r="E8" s="232"/>
    </row>
    <row r="9" spans="1:9" ht="16.5" customHeight="1">
      <c r="A9" s="233"/>
      <c r="B9" s="232"/>
      <c r="C9" s="232"/>
      <c r="D9" s="232"/>
      <c r="E9" s="232"/>
    </row>
    <row r="10" spans="1:9" ht="16.5" customHeight="1">
      <c r="A10" s="233"/>
      <c r="B10" s="232"/>
      <c r="C10" s="232"/>
      <c r="D10" s="232"/>
      <c r="E10" s="232"/>
    </row>
    <row r="11" spans="1:9" ht="16.5" customHeight="1">
      <c r="A11" s="233"/>
      <c r="B11" s="232"/>
      <c r="C11" s="232"/>
      <c r="D11" s="232"/>
      <c r="E11" s="232"/>
    </row>
    <row r="12" spans="1:9" ht="16.5" customHeight="1">
      <c r="A12" s="233"/>
      <c r="B12" s="232"/>
      <c r="C12" s="232"/>
      <c r="D12" s="232"/>
      <c r="E12" s="232"/>
    </row>
    <row r="13" spans="1:9" ht="16.5" customHeight="1">
      <c r="A13" s="233"/>
      <c r="B13" s="232"/>
      <c r="C13" s="232"/>
      <c r="D13" s="232"/>
      <c r="E13" s="232"/>
    </row>
    <row r="14" spans="1:9" ht="16.5" customHeight="1">
      <c r="A14" s="233"/>
      <c r="B14" s="232"/>
      <c r="C14" s="232"/>
      <c r="D14" s="232"/>
      <c r="E14" s="232"/>
    </row>
    <row r="15" spans="1:9" ht="16.5" customHeight="1">
      <c r="A15" s="233"/>
      <c r="B15" s="232"/>
      <c r="C15" s="232"/>
      <c r="D15" s="232"/>
      <c r="E15" s="232"/>
    </row>
    <row r="16" spans="1:9" ht="16.5" customHeight="1">
      <c r="A16" s="233"/>
      <c r="B16" s="232"/>
      <c r="C16" s="232"/>
      <c r="D16" s="232"/>
      <c r="E16" s="232"/>
    </row>
    <row r="17" spans="1:5" ht="16.5" customHeight="1">
      <c r="A17" s="233"/>
      <c r="B17" s="232"/>
      <c r="C17" s="232"/>
      <c r="D17" s="232"/>
      <c r="E17" s="232"/>
    </row>
    <row r="18" spans="1:5" ht="16.5" customHeight="1">
      <c r="A18" s="233"/>
      <c r="B18" s="232"/>
      <c r="C18" s="232"/>
      <c r="D18" s="232"/>
      <c r="E18" s="232"/>
    </row>
    <row r="19" spans="1:5" ht="16.5" customHeight="1">
      <c r="A19" s="233"/>
      <c r="B19" s="232"/>
      <c r="C19" s="232"/>
      <c r="D19" s="232"/>
      <c r="E19" s="232"/>
    </row>
    <row r="20" spans="1:5" ht="16.5" customHeight="1">
      <c r="A20" s="233"/>
      <c r="B20" s="232"/>
      <c r="C20" s="232"/>
      <c r="D20" s="232"/>
      <c r="E20" s="232"/>
    </row>
    <row r="21" spans="1:5" ht="16.5" customHeight="1">
      <c r="A21" s="233"/>
      <c r="B21" s="232"/>
      <c r="C21" s="232"/>
      <c r="D21" s="232"/>
      <c r="E21" s="232"/>
    </row>
    <row r="22" spans="1:5" ht="16.5" customHeight="1">
      <c r="A22" s="233"/>
      <c r="B22" s="232"/>
      <c r="C22" s="232"/>
      <c r="D22" s="232"/>
      <c r="E22" s="232"/>
    </row>
    <row r="23" spans="1:5" ht="16.5" customHeight="1">
      <c r="A23" s="233"/>
      <c r="B23" s="232"/>
      <c r="C23" s="232"/>
      <c r="D23" s="232"/>
      <c r="E23" s="232"/>
    </row>
    <row r="24" spans="1:5" ht="16.5" customHeight="1">
      <c r="A24" s="233"/>
      <c r="B24" s="232"/>
      <c r="C24" s="232"/>
      <c r="D24" s="232"/>
      <c r="E24" s="232"/>
    </row>
    <row r="25" spans="1:5" ht="16.5" customHeight="1">
      <c r="A25" s="233"/>
      <c r="B25" s="232"/>
      <c r="C25" s="232"/>
      <c r="D25" s="232"/>
      <c r="E25" s="232"/>
    </row>
    <row r="26" spans="1:5" ht="16.5" customHeight="1">
      <c r="A26" s="233"/>
      <c r="B26" s="232"/>
      <c r="C26" s="232"/>
      <c r="D26" s="232"/>
      <c r="E26" s="232"/>
    </row>
    <row r="27" spans="1:5" ht="16.5" customHeight="1">
      <c r="A27" s="233"/>
      <c r="B27" s="232"/>
      <c r="C27" s="232"/>
      <c r="D27" s="232"/>
      <c r="E27" s="232"/>
    </row>
    <row r="28" spans="1:5" ht="16.5" customHeight="1">
      <c r="A28" s="233"/>
      <c r="B28" s="232"/>
      <c r="C28" s="232"/>
      <c r="D28" s="232"/>
      <c r="E28" s="232"/>
    </row>
    <row r="29" spans="1:5" ht="16.5" customHeight="1">
      <c r="A29" s="233"/>
      <c r="B29" s="232"/>
      <c r="C29" s="232"/>
      <c r="D29" s="232"/>
      <c r="E29" s="232"/>
    </row>
    <row r="30" spans="1:5" ht="16.5" customHeight="1">
      <c r="A30" s="233"/>
      <c r="B30" s="232"/>
      <c r="C30" s="232"/>
      <c r="D30" s="232"/>
      <c r="E30" s="232"/>
    </row>
    <row r="31" spans="1:5" ht="16.5" customHeight="1">
      <c r="A31" s="233"/>
      <c r="B31" s="232"/>
      <c r="C31" s="232"/>
      <c r="D31" s="232"/>
      <c r="E31" s="232"/>
    </row>
    <row r="32" spans="1:5" ht="16.5" customHeight="1">
      <c r="A32" s="233"/>
      <c r="B32" s="232"/>
      <c r="C32" s="232"/>
      <c r="D32" s="232"/>
      <c r="E32" s="232"/>
    </row>
    <row r="33" spans="1:5" ht="16.5" customHeight="1">
      <c r="A33" s="233"/>
      <c r="B33" s="232"/>
      <c r="C33" s="232"/>
      <c r="D33" s="232"/>
      <c r="E33" s="232"/>
    </row>
    <row r="34" spans="1:5" ht="16.5" customHeight="1">
      <c r="A34" s="233"/>
      <c r="B34" s="232"/>
      <c r="C34" s="232"/>
      <c r="D34" s="232"/>
      <c r="E34" s="232"/>
    </row>
    <row r="35" spans="1:5" ht="16.5" customHeight="1">
      <c r="A35" s="233"/>
      <c r="B35" s="232"/>
      <c r="C35" s="232"/>
      <c r="D35" s="232"/>
      <c r="E35" s="232"/>
    </row>
    <row r="36" spans="1:5" ht="16.5" customHeight="1">
      <c r="A36" s="233"/>
      <c r="B36" s="232"/>
      <c r="C36" s="232"/>
      <c r="D36" s="232"/>
      <c r="E36" s="232"/>
    </row>
    <row r="37" spans="1:5" ht="16.5" customHeight="1">
      <c r="A37" s="233"/>
      <c r="B37" s="232"/>
      <c r="C37" s="232"/>
      <c r="D37" s="232"/>
      <c r="E37" s="232"/>
    </row>
    <row r="38" spans="1:5" ht="16.5" customHeight="1">
      <c r="A38" s="233"/>
      <c r="B38" s="232"/>
      <c r="C38" s="232"/>
      <c r="D38" s="232"/>
      <c r="E38" s="232"/>
    </row>
    <row r="39" spans="1:5">
      <c r="A39" s="233"/>
      <c r="B39" s="232"/>
      <c r="C39" s="232"/>
      <c r="D39" s="232"/>
      <c r="E39" s="232"/>
    </row>
    <row r="40" spans="1:5">
      <c r="A40" s="233"/>
      <c r="B40" s="232"/>
      <c r="C40" s="232"/>
      <c r="D40" s="232"/>
      <c r="E40" s="232"/>
    </row>
    <row r="41" spans="1:5">
      <c r="A41" s="233"/>
      <c r="B41" s="232"/>
      <c r="C41" s="232"/>
      <c r="D41" s="232"/>
      <c r="E41" s="232"/>
    </row>
    <row r="42" spans="1:5">
      <c r="A42" s="233"/>
      <c r="B42" s="232"/>
      <c r="C42" s="232"/>
      <c r="D42" s="232"/>
      <c r="E42" s="232"/>
    </row>
    <row r="43" spans="1:5">
      <c r="A43" s="233"/>
      <c r="B43" s="232"/>
      <c r="C43" s="232"/>
      <c r="D43" s="232"/>
      <c r="E43" s="232"/>
    </row>
    <row r="44" spans="1:5">
      <c r="A44" s="233"/>
      <c r="B44" s="232"/>
      <c r="C44" s="232"/>
      <c r="D44" s="232"/>
      <c r="E44" s="232"/>
    </row>
    <row r="45" spans="1:5">
      <c r="A45" s="233"/>
      <c r="B45" s="232"/>
      <c r="C45" s="232"/>
      <c r="D45" s="232"/>
      <c r="E45" s="232"/>
    </row>
    <row r="46" spans="1:5">
      <c r="A46" s="233"/>
      <c r="B46" s="232"/>
      <c r="C46" s="232"/>
      <c r="D46" s="232"/>
      <c r="E46" s="232"/>
    </row>
    <row r="47" spans="1:5">
      <c r="A47" s="233"/>
      <c r="B47" s="232"/>
      <c r="C47" s="232"/>
      <c r="D47" s="232"/>
      <c r="E47" s="232"/>
    </row>
    <row r="48" spans="1:5">
      <c r="A48" s="233"/>
      <c r="B48" s="232"/>
      <c r="C48" s="232"/>
      <c r="D48" s="232"/>
      <c r="E48" s="232"/>
    </row>
    <row r="49" spans="1:5">
      <c r="A49" s="233"/>
      <c r="B49" s="232"/>
      <c r="C49" s="232"/>
      <c r="D49" s="232"/>
      <c r="E49" s="232"/>
    </row>
    <row r="50" spans="1:5">
      <c r="A50" s="233"/>
      <c r="B50" s="232"/>
      <c r="C50" s="232"/>
      <c r="D50" s="232"/>
      <c r="E50" s="232"/>
    </row>
    <row r="51" spans="1:5">
      <c r="A51" s="233"/>
      <c r="B51" s="232"/>
      <c r="C51" s="232"/>
      <c r="D51" s="232"/>
      <c r="E51" s="232"/>
    </row>
    <row r="52" spans="1:5">
      <c r="A52" s="233"/>
      <c r="B52" s="232"/>
      <c r="C52" s="232"/>
      <c r="D52" s="232"/>
      <c r="E52" s="232"/>
    </row>
    <row r="53" spans="1:5">
      <c r="A53" s="233"/>
      <c r="B53" s="232"/>
      <c r="C53" s="232"/>
      <c r="D53" s="232"/>
      <c r="E53" s="232"/>
    </row>
    <row r="54" spans="1:5">
      <c r="A54" s="233"/>
      <c r="B54" s="232"/>
      <c r="C54" s="232"/>
      <c r="D54" s="232"/>
      <c r="E54" s="232"/>
    </row>
    <row r="55" spans="1:5">
      <c r="A55" s="233"/>
      <c r="B55" s="232"/>
      <c r="C55" s="232"/>
      <c r="D55" s="232"/>
      <c r="E55" s="232"/>
    </row>
    <row r="56" spans="1:5">
      <c r="A56" s="233"/>
      <c r="B56" s="232"/>
      <c r="C56" s="232"/>
      <c r="D56" s="232"/>
      <c r="E56" s="232"/>
    </row>
  </sheetData>
  <mergeCells count="5">
    <mergeCell ref="B5:B56"/>
    <mergeCell ref="C5:C56"/>
    <mergeCell ref="D5:D56"/>
    <mergeCell ref="E5:E56"/>
    <mergeCell ref="A5:A56"/>
  </mergeCells>
  <phoneticPr fontId="23" type="noConversion"/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5"/>
  <sheetViews>
    <sheetView showGridLines="0" topLeftCell="C1" zoomScaleNormal="100" workbookViewId="0">
      <selection activeCell="E7" sqref="E7"/>
    </sheetView>
  </sheetViews>
  <sheetFormatPr defaultColWidth="8.4140625" defaultRowHeight="17"/>
  <cols>
    <col min="2" max="2" width="11.9140625" style="43" customWidth="1"/>
    <col min="3" max="3" width="21.33203125" style="43" customWidth="1"/>
    <col min="4" max="4" width="25.25" style="44" customWidth="1"/>
    <col min="5" max="5" width="30.83203125" style="44" customWidth="1"/>
    <col min="6" max="6" width="48.58203125" style="44" customWidth="1"/>
    <col min="7" max="7" width="27.1640625" style="44" customWidth="1"/>
    <col min="8" max="8" width="8.1640625" style="43" customWidth="1"/>
    <col min="9" max="9" width="10.1640625" style="43" customWidth="1"/>
    <col min="10" max="10" width="11.4140625" style="149" customWidth="1"/>
    <col min="11" max="11" width="59.75" style="149" customWidth="1"/>
    <col min="12" max="14" width="9.08203125" style="149" customWidth="1"/>
    <col min="15" max="15" width="9.25" style="149" customWidth="1"/>
  </cols>
  <sheetData>
    <row r="1" spans="1:16" ht="16.5" customHeight="1">
      <c r="A1" s="42"/>
      <c r="B1" s="45"/>
      <c r="C1" s="45"/>
      <c r="D1" s="46"/>
      <c r="E1" s="46"/>
      <c r="F1" s="46"/>
      <c r="G1" s="46"/>
      <c r="H1" s="45"/>
      <c r="I1" s="45"/>
      <c r="J1" s="42"/>
      <c r="K1" s="42"/>
      <c r="L1" s="42"/>
      <c r="M1" s="42"/>
      <c r="N1" s="42"/>
      <c r="O1" s="42"/>
    </row>
    <row r="2" spans="1:16" ht="16.5" customHeight="1">
      <c r="A2" s="42"/>
      <c r="B2" s="45"/>
      <c r="C2" s="45"/>
      <c r="D2" s="46"/>
      <c r="E2" s="46"/>
      <c r="F2" s="46"/>
      <c r="G2" s="46"/>
      <c r="H2" s="45"/>
      <c r="I2" s="45"/>
      <c r="J2" s="42"/>
      <c r="K2" s="42"/>
      <c r="L2" s="42"/>
      <c r="M2" s="42"/>
      <c r="N2" s="42"/>
      <c r="O2" s="42"/>
    </row>
    <row r="3" spans="1:16" ht="16.5" customHeight="1">
      <c r="A3" s="42"/>
      <c r="B3" s="45"/>
      <c r="C3" s="45"/>
      <c r="D3" s="46"/>
      <c r="E3" s="46"/>
      <c r="F3" s="46"/>
      <c r="G3" s="46"/>
      <c r="H3" s="45"/>
      <c r="I3" s="45"/>
      <c r="J3" s="42"/>
      <c r="K3" s="42"/>
      <c r="L3" s="42"/>
      <c r="M3" s="42"/>
      <c r="N3" s="42"/>
      <c r="O3" s="42"/>
    </row>
    <row r="4" spans="1:16" ht="16.5" customHeight="1">
      <c r="A4" s="42"/>
      <c r="B4" s="45"/>
      <c r="C4" s="45"/>
      <c r="D4" s="46"/>
      <c r="E4" s="46"/>
      <c r="F4" s="46"/>
      <c r="G4" s="46"/>
      <c r="H4" s="45"/>
      <c r="I4" s="45"/>
      <c r="J4" s="42"/>
      <c r="K4" s="42"/>
      <c r="L4" s="16" t="s">
        <v>75</v>
      </c>
      <c r="M4" s="16" t="s">
        <v>125</v>
      </c>
      <c r="N4" s="16" t="s">
        <v>76</v>
      </c>
      <c r="O4" s="16" t="s">
        <v>77</v>
      </c>
    </row>
    <row r="5" spans="1:16" ht="16.5" customHeight="1">
      <c r="A5" s="42"/>
      <c r="B5" s="45"/>
      <c r="C5" s="45"/>
      <c r="D5" s="46"/>
      <c r="E5" s="46"/>
      <c r="F5" s="46"/>
      <c r="G5" s="46"/>
      <c r="H5" s="45"/>
      <c r="I5" s="45"/>
      <c r="J5" s="42"/>
      <c r="K5" s="42"/>
      <c r="L5" s="16">
        <f>COUNTIF(I8:I25, "*완료*")</f>
        <v>0</v>
      </c>
      <c r="M5" s="16">
        <f>COUNTIF(I8:I25, "*불필요*")</f>
        <v>2</v>
      </c>
      <c r="N5" s="16">
        <f>COUNTA(D8:D25)</f>
        <v>8</v>
      </c>
      <c r="O5" s="47">
        <f>(L5+M5)/N5</f>
        <v>0.25</v>
      </c>
    </row>
    <row r="6" spans="1:16" ht="16.5" customHeight="1">
      <c r="A6" s="42"/>
      <c r="B6" s="45" t="s">
        <v>126</v>
      </c>
      <c r="C6" s="45"/>
      <c r="D6" s="46"/>
      <c r="E6" s="46"/>
      <c r="F6" s="46"/>
      <c r="G6" s="46"/>
      <c r="H6" s="45"/>
      <c r="I6" s="45"/>
      <c r="J6" s="42"/>
      <c r="K6" s="42"/>
      <c r="L6" s="42"/>
      <c r="M6" s="42"/>
      <c r="N6" s="42"/>
      <c r="O6" s="42"/>
    </row>
    <row r="7" spans="1:16" s="43" customFormat="1" ht="16.5" customHeight="1">
      <c r="A7" s="45"/>
      <c r="B7" s="48" t="s">
        <v>127</v>
      </c>
      <c r="C7" s="48" t="s">
        <v>128</v>
      </c>
      <c r="D7" s="48" t="s">
        <v>129</v>
      </c>
      <c r="E7" s="48" t="s">
        <v>130</v>
      </c>
      <c r="F7" s="48" t="s">
        <v>131</v>
      </c>
      <c r="G7" s="48" t="s">
        <v>132</v>
      </c>
      <c r="H7" s="48" t="s">
        <v>133</v>
      </c>
      <c r="I7" s="48" t="s">
        <v>82</v>
      </c>
      <c r="J7" s="48" t="s">
        <v>81</v>
      </c>
      <c r="K7" s="48" t="s">
        <v>13</v>
      </c>
      <c r="L7" s="45"/>
      <c r="M7" s="45"/>
      <c r="N7" s="45"/>
      <c r="O7" s="45"/>
      <c r="P7" s="45"/>
    </row>
    <row r="8" spans="1:16" ht="16.5" customHeight="1">
      <c r="A8" s="42"/>
      <c r="B8" s="150">
        <v>1</v>
      </c>
      <c r="C8" s="234" t="s">
        <v>134</v>
      </c>
      <c r="D8" s="49" t="s">
        <v>135</v>
      </c>
      <c r="E8" s="49" t="s">
        <v>136</v>
      </c>
      <c r="F8" s="49" t="s">
        <v>137</v>
      </c>
      <c r="G8" s="49" t="s">
        <v>138</v>
      </c>
      <c r="H8" s="150" t="s">
        <v>97</v>
      </c>
      <c r="I8" s="150" t="s">
        <v>18</v>
      </c>
      <c r="J8" s="16"/>
      <c r="K8" s="49"/>
      <c r="L8" s="42"/>
      <c r="M8" s="42"/>
      <c r="N8" s="42"/>
      <c r="O8" s="42"/>
      <c r="P8" s="42"/>
    </row>
    <row r="9" spans="1:16" ht="16.5" customHeight="1">
      <c r="A9" s="42"/>
      <c r="B9" s="150">
        <v>2</v>
      </c>
      <c r="C9" s="226"/>
      <c r="D9" s="49" t="s">
        <v>139</v>
      </c>
      <c r="E9" s="49" t="s">
        <v>140</v>
      </c>
      <c r="F9" s="49" t="s">
        <v>141</v>
      </c>
      <c r="G9" s="49" t="s">
        <v>142</v>
      </c>
      <c r="H9" s="150" t="s">
        <v>97</v>
      </c>
      <c r="I9" s="150" t="s">
        <v>18</v>
      </c>
      <c r="J9" s="16"/>
      <c r="K9" s="49" t="s">
        <v>143</v>
      </c>
      <c r="L9" s="42"/>
      <c r="M9" s="42"/>
      <c r="N9" s="42"/>
      <c r="O9" s="42"/>
      <c r="P9" s="42"/>
    </row>
    <row r="10" spans="1:16" ht="16.5" customHeight="1">
      <c r="A10" s="42"/>
      <c r="B10" s="150">
        <v>3</v>
      </c>
      <c r="C10" s="226"/>
      <c r="D10" s="49" t="s">
        <v>144</v>
      </c>
      <c r="E10" s="49" t="s">
        <v>421</v>
      </c>
      <c r="F10" s="49" t="s">
        <v>422</v>
      </c>
      <c r="G10" s="49" t="s">
        <v>423</v>
      </c>
      <c r="H10" s="150" t="s">
        <v>97</v>
      </c>
      <c r="I10" s="150" t="s">
        <v>18</v>
      </c>
      <c r="J10" s="16"/>
      <c r="K10" s="49" t="s">
        <v>424</v>
      </c>
      <c r="L10" s="42"/>
      <c r="M10" s="42"/>
      <c r="N10" s="42"/>
      <c r="O10" s="42"/>
      <c r="P10" s="42"/>
    </row>
    <row r="11" spans="1:16" ht="16.5" customHeight="1">
      <c r="A11" s="42"/>
      <c r="B11" s="150">
        <v>4</v>
      </c>
      <c r="C11" s="226"/>
      <c r="D11" s="49" t="s">
        <v>145</v>
      </c>
      <c r="E11" s="49" t="s">
        <v>146</v>
      </c>
      <c r="F11" s="49" t="s">
        <v>147</v>
      </c>
      <c r="G11" s="49" t="s">
        <v>148</v>
      </c>
      <c r="H11" s="150" t="s">
        <v>97</v>
      </c>
      <c r="I11" s="150" t="s">
        <v>18</v>
      </c>
      <c r="J11" s="16"/>
      <c r="K11" s="49"/>
      <c r="L11" s="42"/>
      <c r="M11" s="42"/>
      <c r="N11" s="42"/>
      <c r="O11" s="42"/>
      <c r="P11" s="42"/>
    </row>
    <row r="12" spans="1:16" ht="16.5" customHeight="1">
      <c r="A12" s="42"/>
      <c r="B12" s="150">
        <v>5</v>
      </c>
      <c r="C12" s="226"/>
      <c r="D12" s="49" t="s">
        <v>149</v>
      </c>
      <c r="E12" s="49" t="s">
        <v>150</v>
      </c>
      <c r="F12" s="49" t="s">
        <v>151</v>
      </c>
      <c r="G12" s="49" t="s">
        <v>152</v>
      </c>
      <c r="H12" s="150" t="s">
        <v>152</v>
      </c>
      <c r="I12" s="150" t="s">
        <v>125</v>
      </c>
      <c r="J12" s="16"/>
      <c r="K12" s="49" t="s">
        <v>153</v>
      </c>
      <c r="L12" s="42"/>
      <c r="M12" s="42"/>
      <c r="N12" s="42"/>
      <c r="O12" s="42"/>
      <c r="P12" s="42"/>
    </row>
    <row r="13" spans="1:16" ht="16.5" customHeight="1">
      <c r="A13" s="42"/>
      <c r="B13" s="150">
        <v>6</v>
      </c>
      <c r="C13" s="226"/>
      <c r="D13" s="49" t="s">
        <v>154</v>
      </c>
      <c r="E13" s="49" t="s">
        <v>152</v>
      </c>
      <c r="F13" s="49" t="s">
        <v>155</v>
      </c>
      <c r="G13" s="49" t="s">
        <v>152</v>
      </c>
      <c r="H13" s="150" t="s">
        <v>152</v>
      </c>
      <c r="I13" s="150" t="s">
        <v>125</v>
      </c>
      <c r="J13" s="16"/>
      <c r="K13" s="49" t="s">
        <v>153</v>
      </c>
      <c r="L13" s="42"/>
      <c r="M13" s="42"/>
      <c r="N13" s="42"/>
      <c r="O13" s="42"/>
      <c r="P13" s="42"/>
    </row>
    <row r="14" spans="1:16" ht="16.5" customHeight="1">
      <c r="A14" s="42"/>
      <c r="B14" s="150">
        <v>7</v>
      </c>
      <c r="C14" s="226"/>
      <c r="D14" s="49" t="s">
        <v>156</v>
      </c>
      <c r="E14" s="49" t="s">
        <v>157</v>
      </c>
      <c r="F14" s="49" t="s">
        <v>158</v>
      </c>
      <c r="G14" s="49" t="s">
        <v>159</v>
      </c>
      <c r="H14" s="150" t="s">
        <v>97</v>
      </c>
      <c r="I14" s="150" t="s">
        <v>18</v>
      </c>
      <c r="J14" s="16"/>
      <c r="K14" s="49" t="s">
        <v>160</v>
      </c>
      <c r="L14" s="42"/>
      <c r="M14" s="42"/>
      <c r="N14" s="42"/>
      <c r="O14" s="42"/>
      <c r="P14" s="42"/>
    </row>
    <row r="15" spans="1:16" ht="16.5" customHeight="1">
      <c r="A15" s="42"/>
      <c r="B15" s="150">
        <v>8</v>
      </c>
      <c r="C15" s="226"/>
      <c r="D15" s="49" t="s">
        <v>161</v>
      </c>
      <c r="E15" s="49" t="s">
        <v>162</v>
      </c>
      <c r="F15" s="49" t="s">
        <v>163</v>
      </c>
      <c r="G15" s="49" t="s">
        <v>164</v>
      </c>
      <c r="H15" s="150" t="s">
        <v>97</v>
      </c>
      <c r="I15" s="150" t="s">
        <v>18</v>
      </c>
      <c r="J15" s="16"/>
      <c r="K15" s="49" t="s">
        <v>165</v>
      </c>
      <c r="L15" s="42"/>
      <c r="M15" s="42"/>
      <c r="N15" s="42"/>
      <c r="O15" s="42"/>
      <c r="P15" s="42"/>
    </row>
    <row r="16" spans="1:16" ht="16.5" customHeight="1">
      <c r="A16" s="42"/>
      <c r="B16" s="150"/>
      <c r="C16" s="226"/>
      <c r="D16" s="49"/>
      <c r="E16" s="49"/>
      <c r="F16" s="49"/>
      <c r="G16" s="49"/>
      <c r="H16" s="150"/>
      <c r="I16" s="150"/>
      <c r="J16" s="16"/>
      <c r="K16" s="49"/>
      <c r="L16" s="42"/>
      <c r="M16" s="42"/>
      <c r="N16" s="42"/>
      <c r="O16" s="42"/>
      <c r="P16" s="42"/>
    </row>
    <row r="17" spans="1:16" ht="16.5" customHeight="1">
      <c r="A17" s="42"/>
      <c r="B17" s="150"/>
      <c r="C17" s="226"/>
      <c r="D17" s="49"/>
      <c r="E17" s="49"/>
      <c r="F17" s="49"/>
      <c r="G17" s="49"/>
      <c r="H17" s="150"/>
      <c r="I17" s="150"/>
      <c r="J17" s="16"/>
      <c r="K17" s="49"/>
      <c r="L17" s="42"/>
      <c r="M17" s="42"/>
      <c r="N17" s="42"/>
      <c r="O17" s="42"/>
      <c r="P17" s="42"/>
    </row>
    <row r="18" spans="1:16" ht="16.5" customHeight="1">
      <c r="A18" s="42"/>
      <c r="B18" s="150"/>
      <c r="C18" s="226"/>
      <c r="D18" s="49"/>
      <c r="E18" s="49"/>
      <c r="F18" s="49"/>
      <c r="G18" s="49"/>
      <c r="H18" s="150"/>
      <c r="I18" s="150"/>
      <c r="J18" s="16"/>
      <c r="K18" s="49"/>
      <c r="L18" s="42"/>
      <c r="M18" s="42"/>
      <c r="N18" s="42"/>
      <c r="O18" s="42"/>
      <c r="P18" s="42"/>
    </row>
    <row r="19" spans="1:16" ht="16.5" customHeight="1">
      <c r="A19" s="42"/>
      <c r="B19" s="150"/>
      <c r="C19" s="226"/>
      <c r="D19" s="49"/>
      <c r="E19" s="49"/>
      <c r="F19" s="49"/>
      <c r="G19" s="49"/>
      <c r="H19" s="150"/>
      <c r="I19" s="150"/>
      <c r="J19" s="16"/>
      <c r="K19" s="49"/>
      <c r="L19" s="42"/>
      <c r="M19" s="42"/>
      <c r="N19" s="42"/>
      <c r="O19" s="42"/>
      <c r="P19" s="42"/>
    </row>
    <row r="20" spans="1:16" ht="16.5" customHeight="1">
      <c r="A20" s="42"/>
      <c r="B20" s="150"/>
      <c r="C20" s="226"/>
      <c r="D20" s="49"/>
      <c r="E20" s="49"/>
      <c r="F20" s="49"/>
      <c r="G20" s="49"/>
      <c r="H20" s="150"/>
      <c r="I20" s="50"/>
      <c r="J20" s="51"/>
      <c r="K20" s="52"/>
      <c r="L20" s="42"/>
      <c r="M20" s="42"/>
      <c r="N20" s="42"/>
      <c r="O20" s="42"/>
      <c r="P20" s="42"/>
    </row>
    <row r="21" spans="1:16" ht="16.5" customHeight="1">
      <c r="A21" s="42"/>
      <c r="B21" s="150"/>
      <c r="C21" s="226"/>
      <c r="D21" s="49"/>
      <c r="E21" s="49"/>
      <c r="F21" s="49"/>
      <c r="G21" s="49"/>
      <c r="H21" s="53"/>
      <c r="I21" s="54"/>
      <c r="J21" s="55"/>
      <c r="K21" s="56"/>
      <c r="L21" s="42"/>
      <c r="M21" s="42"/>
      <c r="N21" s="42"/>
      <c r="O21" s="42"/>
      <c r="P21" s="42"/>
    </row>
    <row r="22" spans="1:16" ht="16.5" customHeight="1">
      <c r="A22" s="42"/>
      <c r="B22" s="150"/>
      <c r="C22" s="226"/>
      <c r="D22" s="49"/>
      <c r="E22" s="49"/>
      <c r="F22" s="49"/>
      <c r="G22" s="49"/>
      <c r="H22" s="53"/>
      <c r="I22" s="54"/>
      <c r="J22" s="55"/>
      <c r="K22" s="56"/>
      <c r="L22" s="42"/>
      <c r="M22" s="42"/>
      <c r="N22" s="42"/>
      <c r="O22" s="42"/>
      <c r="P22" s="42"/>
    </row>
    <row r="23" spans="1:16" ht="16.5" customHeight="1">
      <c r="A23" s="42"/>
      <c r="B23" s="150"/>
      <c r="C23" s="226"/>
      <c r="D23" s="49"/>
      <c r="E23" s="49"/>
      <c r="F23" s="49"/>
      <c r="G23" s="49"/>
      <c r="H23" s="53"/>
      <c r="I23" s="54"/>
      <c r="J23" s="55"/>
      <c r="K23" s="56"/>
      <c r="L23" s="42"/>
      <c r="M23" s="42"/>
      <c r="N23" s="42"/>
      <c r="O23" s="42"/>
      <c r="P23" s="42"/>
    </row>
    <row r="24" spans="1:16" ht="16.5" customHeight="1">
      <c r="A24" s="42"/>
      <c r="B24" s="150"/>
      <c r="C24" s="226"/>
      <c r="D24" s="49"/>
      <c r="E24" s="49"/>
      <c r="F24" s="49"/>
      <c r="G24" s="49"/>
      <c r="H24" s="53"/>
      <c r="I24" s="54"/>
      <c r="J24" s="55"/>
      <c r="K24" s="56"/>
      <c r="L24" s="42"/>
      <c r="M24" s="42"/>
      <c r="N24" s="42"/>
      <c r="O24" s="42"/>
      <c r="P24" s="42"/>
    </row>
    <row r="25" spans="1:16" ht="16.5" customHeight="1">
      <c r="A25" s="42"/>
      <c r="B25" s="150"/>
      <c r="C25" s="227"/>
      <c r="D25" s="49"/>
      <c r="E25" s="49"/>
      <c r="F25" s="49"/>
      <c r="G25" s="49"/>
      <c r="H25" s="150"/>
      <c r="I25" s="57"/>
      <c r="J25" s="154"/>
      <c r="K25" s="58"/>
      <c r="L25" s="42"/>
      <c r="M25" s="42"/>
      <c r="N25" s="42"/>
      <c r="O25" s="42"/>
      <c r="P25" s="42"/>
    </row>
  </sheetData>
  <mergeCells count="1">
    <mergeCell ref="C8:C25"/>
  </mergeCells>
  <phoneticPr fontId="23" type="noConversion"/>
  <pageMargins left="0.7" right="0.7" top="0.75" bottom="0.75" header="0.3" footer="0.511811023622047"/>
  <pageSetup paperSize="9" orientation="portrait" horizontalDpi="300" verticalDpi="300"/>
  <headerFooter>
    <oddHeader>&amp;C&amp;"Calibri,보통"&amp;1 LGE Internal Use Only#_x000D_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9"/>
  <sheetViews>
    <sheetView showGridLines="0" topLeftCell="D13" zoomScaleNormal="100" workbookViewId="0">
      <selection activeCell="F28" sqref="F28"/>
    </sheetView>
  </sheetViews>
  <sheetFormatPr defaultColWidth="8.4140625" defaultRowHeight="17"/>
  <cols>
    <col min="1" max="1" width="4" style="149" customWidth="1"/>
    <col min="2" max="2" width="8.4140625" style="43" customWidth="1"/>
    <col min="3" max="3" width="8.58203125" style="43" customWidth="1"/>
    <col min="4" max="4" width="17.6640625" style="44" customWidth="1"/>
    <col min="5" max="5" width="30.9140625" style="44" customWidth="1"/>
    <col min="6" max="7" width="105.9140625" style="44" customWidth="1"/>
    <col min="8" max="8" width="10.5" style="149" customWidth="1"/>
    <col min="9" max="9" width="10.1640625" style="43" customWidth="1"/>
    <col min="10" max="10" width="10.1640625" style="149" customWidth="1"/>
    <col min="11" max="11" width="53.6640625" style="44" customWidth="1"/>
  </cols>
  <sheetData>
    <row r="1" spans="2:17" ht="16.5" customHeight="1">
      <c r="B1" s="45"/>
      <c r="C1" s="45"/>
      <c r="D1" s="46"/>
      <c r="E1" s="46"/>
      <c r="F1" s="46"/>
      <c r="G1" s="46"/>
      <c r="H1" s="42"/>
      <c r="I1" s="45"/>
      <c r="J1" s="42"/>
      <c r="K1" s="46"/>
      <c r="L1" s="42"/>
      <c r="M1" s="42"/>
      <c r="N1" s="42"/>
      <c r="O1" s="42"/>
      <c r="P1" s="42"/>
      <c r="Q1" s="42"/>
    </row>
    <row r="2" spans="2:17" ht="16.5" customHeight="1">
      <c r="B2" s="45"/>
      <c r="C2" s="45"/>
      <c r="D2" s="46"/>
      <c r="E2" s="46"/>
      <c r="F2" s="46"/>
      <c r="G2" s="46"/>
      <c r="H2" s="42"/>
      <c r="I2" s="45"/>
      <c r="J2" s="42"/>
      <c r="K2" s="46"/>
      <c r="L2" s="42"/>
      <c r="M2" s="42"/>
      <c r="N2" s="42"/>
      <c r="O2" s="42"/>
      <c r="P2" s="42"/>
      <c r="Q2" s="42"/>
    </row>
    <row r="3" spans="2:17" ht="16.5" customHeight="1">
      <c r="B3" s="45"/>
      <c r="C3" s="45"/>
      <c r="D3" s="46"/>
      <c r="E3" s="46"/>
      <c r="F3" s="46"/>
      <c r="G3" s="46"/>
      <c r="H3" s="42"/>
      <c r="I3" s="45"/>
      <c r="J3" s="42"/>
      <c r="K3" s="46"/>
      <c r="L3" s="42"/>
      <c r="M3" s="16" t="s">
        <v>75</v>
      </c>
      <c r="N3" s="16" t="s">
        <v>125</v>
      </c>
      <c r="O3" s="16" t="s">
        <v>76</v>
      </c>
      <c r="P3" s="16" t="s">
        <v>77</v>
      </c>
      <c r="Q3" s="42"/>
    </row>
    <row r="4" spans="2:17" ht="16.5" customHeight="1">
      <c r="B4" s="59" t="s">
        <v>166</v>
      </c>
      <c r="C4" s="45"/>
      <c r="D4" s="46"/>
      <c r="E4" s="46"/>
      <c r="F4" s="46"/>
      <c r="G4" s="46"/>
      <c r="H4" s="42"/>
      <c r="I4" s="45"/>
      <c r="J4" s="42"/>
      <c r="K4" s="46"/>
      <c r="L4" s="42"/>
      <c r="M4" s="16">
        <f>COUNTIF(I6:I39, "*완료*")</f>
        <v>21</v>
      </c>
      <c r="N4" s="16">
        <f>COUNTIF(J6:J36, "*불필요*")</f>
        <v>0</v>
      </c>
      <c r="O4" s="16">
        <f>COUNTA(F$6:F$1048576)</f>
        <v>24</v>
      </c>
      <c r="P4" s="47">
        <f>(M4+N4)/O4</f>
        <v>0.875</v>
      </c>
      <c r="Q4" s="42"/>
    </row>
    <row r="5" spans="2:17" s="43" customFormat="1" ht="16.5" customHeight="1">
      <c r="B5" s="48" t="s">
        <v>127</v>
      </c>
      <c r="C5" s="48" t="s">
        <v>167</v>
      </c>
      <c r="D5" s="48" t="s">
        <v>128</v>
      </c>
      <c r="E5" s="48" t="s">
        <v>168</v>
      </c>
      <c r="F5" s="48" t="s">
        <v>169</v>
      </c>
      <c r="G5" s="48"/>
      <c r="H5" s="48" t="s">
        <v>170</v>
      </c>
      <c r="I5" s="48" t="s">
        <v>171</v>
      </c>
      <c r="J5" s="48" t="s">
        <v>80</v>
      </c>
      <c r="K5" s="48" t="s">
        <v>13</v>
      </c>
      <c r="L5" s="45"/>
      <c r="M5" s="45"/>
      <c r="N5" s="45"/>
      <c r="O5" s="45"/>
      <c r="P5" s="45"/>
      <c r="Q5" s="45"/>
    </row>
    <row r="6" spans="2:17" ht="16.5" customHeight="1">
      <c r="B6" s="54">
        <v>1</v>
      </c>
      <c r="C6" s="54" t="s">
        <v>172</v>
      </c>
      <c r="D6" s="56" t="s">
        <v>173</v>
      </c>
      <c r="E6" s="56" t="s">
        <v>174</v>
      </c>
      <c r="F6" s="56" t="s">
        <v>175</v>
      </c>
      <c r="G6" s="56"/>
      <c r="H6" s="55"/>
      <c r="I6" s="54" t="s">
        <v>75</v>
      </c>
      <c r="J6" s="55"/>
      <c r="K6" s="56"/>
    </row>
    <row r="7" spans="2:17" ht="16.5" customHeight="1">
      <c r="B7" s="54">
        <v>2</v>
      </c>
      <c r="C7" s="7" t="s">
        <v>172</v>
      </c>
      <c r="D7" s="56" t="s">
        <v>173</v>
      </c>
      <c r="E7" s="56" t="s">
        <v>176</v>
      </c>
      <c r="F7" s="56" t="s">
        <v>425</v>
      </c>
      <c r="G7" s="56"/>
      <c r="H7" s="55"/>
      <c r="I7" s="54" t="s">
        <v>75</v>
      </c>
      <c r="J7" s="55"/>
      <c r="K7" s="56"/>
    </row>
    <row r="8" spans="2:17" ht="16.5" customHeight="1">
      <c r="B8" s="54">
        <v>3</v>
      </c>
      <c r="C8" s="7" t="s">
        <v>172</v>
      </c>
      <c r="D8" s="56" t="s">
        <v>173</v>
      </c>
      <c r="E8" s="56" t="s">
        <v>99</v>
      </c>
      <c r="F8" s="56" t="s">
        <v>177</v>
      </c>
      <c r="G8" s="56"/>
      <c r="H8" s="55"/>
      <c r="I8" s="54" t="s">
        <v>75</v>
      </c>
      <c r="J8" s="55"/>
      <c r="K8" s="56"/>
    </row>
    <row r="9" spans="2:17" ht="16.5" customHeight="1">
      <c r="B9" s="54">
        <v>4</v>
      </c>
      <c r="C9" s="7" t="s">
        <v>172</v>
      </c>
      <c r="D9" s="56" t="s">
        <v>91</v>
      </c>
      <c r="E9" s="56" t="s">
        <v>100</v>
      </c>
      <c r="F9" s="56" t="s">
        <v>178</v>
      </c>
      <c r="G9" s="56"/>
      <c r="H9" s="55"/>
      <c r="I9" s="54" t="s">
        <v>75</v>
      </c>
      <c r="J9" s="55"/>
      <c r="K9" s="56"/>
    </row>
    <row r="10" spans="2:17" ht="16.5" customHeight="1">
      <c r="B10" s="54">
        <v>5</v>
      </c>
      <c r="C10" s="7" t="s">
        <v>172</v>
      </c>
      <c r="D10" s="56" t="s">
        <v>91</v>
      </c>
      <c r="E10" s="56" t="s">
        <v>101</v>
      </c>
      <c r="F10" s="56" t="s">
        <v>179</v>
      </c>
      <c r="G10" s="56"/>
      <c r="H10" s="55"/>
      <c r="I10" s="54" t="s">
        <v>75</v>
      </c>
      <c r="J10" s="55"/>
      <c r="K10" s="56"/>
    </row>
    <row r="11" spans="2:17" ht="16.5" customHeight="1">
      <c r="B11" s="54">
        <v>6</v>
      </c>
      <c r="C11" s="7" t="s">
        <v>172</v>
      </c>
      <c r="D11" s="60" t="s">
        <v>180</v>
      </c>
      <c r="E11" s="56" t="s">
        <v>33</v>
      </c>
      <c r="F11" s="56" t="s">
        <v>181</v>
      </c>
      <c r="G11" s="56"/>
      <c r="H11" s="55"/>
      <c r="I11" s="54" t="s">
        <v>18</v>
      </c>
      <c r="J11" s="55"/>
      <c r="K11" s="56"/>
    </row>
    <row r="12" spans="2:17" ht="16.5" customHeight="1">
      <c r="B12" s="54">
        <v>7</v>
      </c>
      <c r="C12" s="7" t="s">
        <v>172</v>
      </c>
      <c r="D12" s="60" t="s">
        <v>180</v>
      </c>
      <c r="E12" s="56" t="s">
        <v>102</v>
      </c>
      <c r="F12" s="56" t="s">
        <v>182</v>
      </c>
      <c r="G12" s="56"/>
      <c r="H12" s="55"/>
      <c r="I12" s="54" t="s">
        <v>18</v>
      </c>
      <c r="J12" s="55"/>
      <c r="K12" s="56"/>
    </row>
    <row r="13" spans="2:17" ht="16.5" customHeight="1">
      <c r="B13" s="54">
        <v>8</v>
      </c>
      <c r="C13" s="7" t="s">
        <v>183</v>
      </c>
      <c r="D13" s="60" t="s">
        <v>184</v>
      </c>
      <c r="E13" s="56" t="s">
        <v>104</v>
      </c>
      <c r="F13" s="56" t="s">
        <v>185</v>
      </c>
      <c r="G13" s="56"/>
      <c r="H13" s="55"/>
      <c r="I13" s="54" t="s">
        <v>75</v>
      </c>
      <c r="J13" s="55"/>
      <c r="K13" s="56" t="s">
        <v>186</v>
      </c>
    </row>
    <row r="14" spans="2:17" ht="16.5" customHeight="1">
      <c r="B14" s="54">
        <v>9</v>
      </c>
      <c r="C14" s="7" t="s">
        <v>183</v>
      </c>
      <c r="D14" s="60" t="s">
        <v>187</v>
      </c>
      <c r="E14" s="56" t="s">
        <v>105</v>
      </c>
      <c r="F14" s="56" t="s">
        <v>188</v>
      </c>
      <c r="G14" s="56"/>
      <c r="H14" s="55"/>
      <c r="I14" s="54" t="s">
        <v>75</v>
      </c>
      <c r="J14" s="55"/>
      <c r="K14" s="56"/>
    </row>
    <row r="15" spans="2:17" ht="16.5" customHeight="1">
      <c r="B15" s="54">
        <v>10</v>
      </c>
      <c r="C15" s="7" t="s">
        <v>183</v>
      </c>
      <c r="D15" s="60" t="s">
        <v>189</v>
      </c>
      <c r="E15" s="56" t="s">
        <v>190</v>
      </c>
      <c r="F15" s="56" t="s">
        <v>191</v>
      </c>
      <c r="G15" s="56"/>
      <c r="H15" s="55"/>
      <c r="I15" s="54" t="s">
        <v>75</v>
      </c>
      <c r="J15" s="55"/>
      <c r="K15" s="56"/>
    </row>
    <row r="16" spans="2:17" ht="16.5" customHeight="1">
      <c r="B16" s="54">
        <v>11</v>
      </c>
      <c r="C16" s="7" t="s">
        <v>183</v>
      </c>
      <c r="D16" s="56" t="s">
        <v>192</v>
      </c>
      <c r="E16" s="56" t="s">
        <v>193</v>
      </c>
      <c r="F16" s="56" t="s">
        <v>194</v>
      </c>
      <c r="G16" s="56"/>
      <c r="H16" s="55"/>
      <c r="I16" s="54" t="s">
        <v>75</v>
      </c>
      <c r="J16" s="55"/>
      <c r="K16" s="56"/>
    </row>
    <row r="17" spans="2:11" ht="16.5" customHeight="1">
      <c r="B17" s="54">
        <v>12</v>
      </c>
      <c r="C17" s="7" t="s">
        <v>183</v>
      </c>
      <c r="D17" s="60" t="s">
        <v>192</v>
      </c>
      <c r="E17" s="56" t="s">
        <v>195</v>
      </c>
      <c r="F17" s="56" t="s">
        <v>196</v>
      </c>
      <c r="G17" s="56"/>
      <c r="H17" s="55"/>
      <c r="I17" s="54" t="s">
        <v>125</v>
      </c>
      <c r="J17" s="55"/>
      <c r="K17" s="56"/>
    </row>
    <row r="18" spans="2:11" ht="16.5" customHeight="1">
      <c r="B18" s="54">
        <v>13</v>
      </c>
      <c r="C18" s="54" t="s">
        <v>183</v>
      </c>
      <c r="D18" s="56" t="s">
        <v>192</v>
      </c>
      <c r="E18" s="56" t="s">
        <v>108</v>
      </c>
      <c r="F18" s="56" t="s">
        <v>426</v>
      </c>
      <c r="G18" s="56"/>
      <c r="H18" s="55"/>
      <c r="I18" s="54" t="s">
        <v>75</v>
      </c>
      <c r="J18" s="55"/>
      <c r="K18" s="56"/>
    </row>
    <row r="19" spans="2:11" ht="16.5" customHeight="1">
      <c r="B19" s="54">
        <v>14</v>
      </c>
      <c r="C19" s="7" t="s">
        <v>183</v>
      </c>
      <c r="D19" s="60" t="s">
        <v>192</v>
      </c>
      <c r="E19" s="56" t="s">
        <v>197</v>
      </c>
      <c r="F19" s="56" t="s">
        <v>427</v>
      </c>
      <c r="G19" s="56"/>
      <c r="H19" s="55"/>
      <c r="I19" s="54" t="s">
        <v>428</v>
      </c>
      <c r="J19" s="55"/>
      <c r="K19" s="56" t="s">
        <v>429</v>
      </c>
    </row>
    <row r="20" spans="2:11" ht="16.5" customHeight="1">
      <c r="B20" s="54">
        <v>15</v>
      </c>
      <c r="C20" s="7" t="s">
        <v>183</v>
      </c>
      <c r="D20" s="60" t="s">
        <v>122</v>
      </c>
      <c r="E20" s="56" t="s">
        <v>198</v>
      </c>
      <c r="F20" s="56" t="s">
        <v>199</v>
      </c>
      <c r="G20" s="56"/>
      <c r="H20" s="55"/>
      <c r="I20" s="54" t="s">
        <v>428</v>
      </c>
      <c r="J20" s="55"/>
      <c r="K20" s="56" t="s">
        <v>430</v>
      </c>
    </row>
    <row r="21" spans="2:11" ht="16.5" customHeight="1">
      <c r="B21" s="54">
        <v>16</v>
      </c>
      <c r="C21" s="7" t="s">
        <v>200</v>
      </c>
      <c r="D21" s="56" t="s">
        <v>201</v>
      </c>
      <c r="E21" s="56" t="s">
        <v>202</v>
      </c>
      <c r="F21" s="56" t="s">
        <v>203</v>
      </c>
      <c r="G21" s="56"/>
      <c r="H21" s="55"/>
      <c r="I21" s="54" t="s">
        <v>75</v>
      </c>
      <c r="J21" s="55"/>
      <c r="K21" s="56"/>
    </row>
    <row r="22" spans="2:11" ht="16.5" customHeight="1">
      <c r="B22" s="54">
        <v>17</v>
      </c>
      <c r="C22" s="7" t="s">
        <v>200</v>
      </c>
      <c r="D22" s="60" t="s">
        <v>204</v>
      </c>
      <c r="E22" s="56" t="s">
        <v>205</v>
      </c>
      <c r="F22" s="56" t="s">
        <v>206</v>
      </c>
      <c r="G22" s="56"/>
      <c r="H22" s="55"/>
      <c r="I22" s="54" t="s">
        <v>75</v>
      </c>
      <c r="J22" s="55"/>
      <c r="K22" s="56"/>
    </row>
    <row r="23" spans="2:11" ht="16.5" customHeight="1">
      <c r="B23" s="54">
        <v>18</v>
      </c>
      <c r="C23" s="7" t="s">
        <v>200</v>
      </c>
      <c r="D23" s="60" t="s">
        <v>135</v>
      </c>
      <c r="E23" s="56" t="s">
        <v>207</v>
      </c>
      <c r="F23" s="56" t="s">
        <v>208</v>
      </c>
      <c r="G23" s="56"/>
      <c r="H23" s="55"/>
      <c r="I23" s="54" t="s">
        <v>75</v>
      </c>
      <c r="J23" s="55"/>
      <c r="K23" s="56"/>
    </row>
    <row r="24" spans="2:11" ht="16.5" customHeight="1">
      <c r="B24" s="54">
        <v>19</v>
      </c>
      <c r="C24" s="7" t="s">
        <v>113</v>
      </c>
      <c r="D24" s="60" t="s">
        <v>209</v>
      </c>
      <c r="E24" s="56" t="s">
        <v>114</v>
      </c>
      <c r="F24" s="56" t="s">
        <v>210</v>
      </c>
      <c r="G24" s="56"/>
      <c r="H24" s="55"/>
      <c r="I24" s="54" t="s">
        <v>75</v>
      </c>
      <c r="J24" s="55"/>
      <c r="K24" s="56"/>
    </row>
    <row r="25" spans="2:11" ht="16.5" customHeight="1">
      <c r="B25" s="54">
        <v>20</v>
      </c>
      <c r="C25" s="7" t="s">
        <v>113</v>
      </c>
      <c r="D25" s="60" t="s">
        <v>115</v>
      </c>
      <c r="E25" s="56" t="s">
        <v>115</v>
      </c>
      <c r="F25" s="56" t="s">
        <v>211</v>
      </c>
      <c r="G25" s="56"/>
      <c r="H25" s="55"/>
      <c r="I25" s="54" t="s">
        <v>75</v>
      </c>
      <c r="J25" s="55"/>
      <c r="K25" s="56"/>
    </row>
    <row r="26" spans="2:11" ht="16.5" customHeight="1">
      <c r="B26" s="54">
        <v>21</v>
      </c>
      <c r="C26" s="7" t="s">
        <v>113</v>
      </c>
      <c r="D26" s="60" t="s">
        <v>144</v>
      </c>
      <c r="E26" s="56" t="s">
        <v>29</v>
      </c>
      <c r="F26" s="56" t="s">
        <v>30</v>
      </c>
      <c r="G26" s="56"/>
      <c r="H26" s="55"/>
      <c r="I26" s="54" t="s">
        <v>75</v>
      </c>
      <c r="J26" s="55"/>
      <c r="K26" s="56"/>
    </row>
    <row r="27" spans="2:11" ht="16.5" customHeight="1">
      <c r="B27" s="54">
        <v>22</v>
      </c>
      <c r="C27" s="7" t="s">
        <v>116</v>
      </c>
      <c r="D27" s="56" t="s">
        <v>134</v>
      </c>
      <c r="E27" s="56" t="s">
        <v>212</v>
      </c>
      <c r="F27" s="56" t="s">
        <v>213</v>
      </c>
      <c r="G27" s="56"/>
      <c r="H27" s="55"/>
      <c r="I27" s="54" t="s">
        <v>75</v>
      </c>
      <c r="J27" s="55"/>
      <c r="K27" s="56"/>
    </row>
    <row r="28" spans="2:11" ht="16.5" customHeight="1">
      <c r="B28" s="54">
        <v>23</v>
      </c>
      <c r="C28" s="7" t="s">
        <v>116</v>
      </c>
      <c r="D28" s="60" t="s">
        <v>123</v>
      </c>
      <c r="E28" s="56" t="s">
        <v>120</v>
      </c>
      <c r="F28" s="56" t="s">
        <v>214</v>
      </c>
      <c r="G28" s="56"/>
      <c r="H28" s="55"/>
      <c r="I28" s="54" t="s">
        <v>75</v>
      </c>
      <c r="J28" s="55"/>
      <c r="K28" s="56"/>
    </row>
    <row r="29" spans="2:11" ht="16.5" customHeight="1">
      <c r="B29" s="54">
        <v>24</v>
      </c>
      <c r="C29" s="7" t="s">
        <v>116</v>
      </c>
      <c r="D29" s="60" t="s">
        <v>119</v>
      </c>
      <c r="E29" s="56" t="s">
        <v>215</v>
      </c>
      <c r="F29" s="56" t="s">
        <v>216</v>
      </c>
      <c r="G29" s="56"/>
      <c r="H29" s="55"/>
      <c r="I29" s="54" t="s">
        <v>75</v>
      </c>
      <c r="J29" s="55"/>
      <c r="K29" s="56"/>
    </row>
    <row r="30" spans="2:11" ht="16.5" customHeight="1">
      <c r="B30" s="54"/>
      <c r="C30" s="54"/>
      <c r="D30" s="56"/>
      <c r="E30" s="56"/>
      <c r="F30" s="56"/>
      <c r="G30" s="56"/>
      <c r="H30" s="55"/>
      <c r="I30" s="54"/>
      <c r="J30" s="55"/>
      <c r="K30" s="56"/>
    </row>
    <row r="31" spans="2:11" ht="16.5" customHeight="1">
      <c r="B31" s="54"/>
      <c r="C31" s="7"/>
      <c r="D31" s="56"/>
      <c r="E31" s="56"/>
      <c r="F31" s="56"/>
      <c r="G31" s="56"/>
      <c r="H31" s="55"/>
      <c r="I31" s="54"/>
      <c r="J31" s="55"/>
      <c r="K31" s="56"/>
    </row>
    <row r="32" spans="2:11" ht="16.5" customHeight="1">
      <c r="B32" s="54"/>
      <c r="C32" s="7"/>
      <c r="D32" s="56"/>
      <c r="E32" s="56"/>
      <c r="F32" s="56"/>
      <c r="G32" s="56"/>
      <c r="H32" s="55"/>
      <c r="I32" s="54"/>
      <c r="J32" s="55"/>
      <c r="K32" s="56"/>
    </row>
    <row r="33" spans="2:11" ht="16.5" customHeight="1">
      <c r="B33" s="54"/>
      <c r="C33" s="7"/>
      <c r="D33" s="60"/>
      <c r="E33" s="56"/>
      <c r="F33" s="56"/>
      <c r="G33" s="56"/>
      <c r="H33" s="55"/>
      <c r="I33" s="54"/>
      <c r="J33" s="55"/>
      <c r="K33" s="56"/>
    </row>
    <row r="34" spans="2:11" ht="16.5" customHeight="1">
      <c r="B34" s="54"/>
      <c r="C34" s="54"/>
      <c r="D34" s="56"/>
      <c r="E34" s="56"/>
      <c r="F34" s="56"/>
      <c r="G34" s="56"/>
      <c r="H34" s="55"/>
      <c r="I34" s="54"/>
      <c r="J34" s="55"/>
      <c r="K34" s="56"/>
    </row>
    <row r="35" spans="2:11" ht="16.5" customHeight="1">
      <c r="B35" s="54"/>
      <c r="C35" s="7"/>
      <c r="D35" s="56"/>
      <c r="E35" s="56"/>
      <c r="F35" s="56"/>
      <c r="G35" s="56"/>
      <c r="H35" s="55"/>
      <c r="I35" s="54"/>
      <c r="J35" s="55"/>
      <c r="K35" s="56"/>
    </row>
    <row r="36" spans="2:11" ht="16.5" customHeight="1">
      <c r="B36" s="54"/>
      <c r="C36" s="7"/>
      <c r="D36" s="56"/>
      <c r="E36" s="56"/>
      <c r="F36" s="56"/>
      <c r="G36" s="56"/>
      <c r="H36" s="55"/>
      <c r="I36" s="54"/>
      <c r="J36" s="55"/>
      <c r="K36" s="56"/>
    </row>
    <row r="37" spans="2:11" ht="16.5" customHeight="1">
      <c r="B37" s="54"/>
      <c r="C37" s="7"/>
      <c r="D37" s="61"/>
      <c r="E37" s="56"/>
      <c r="F37" s="56"/>
      <c r="G37" s="56"/>
      <c r="H37" s="55"/>
      <c r="I37" s="54"/>
      <c r="J37" s="55"/>
      <c r="K37" s="56"/>
    </row>
    <row r="38" spans="2:11" ht="16.5" customHeight="1">
      <c r="B38" s="54"/>
      <c r="C38" s="7"/>
      <c r="D38" s="61"/>
      <c r="E38" s="60"/>
      <c r="F38" s="60"/>
      <c r="G38" s="60"/>
      <c r="H38" s="41"/>
      <c r="I38" s="54"/>
      <c r="J38" s="41"/>
      <c r="K38" s="60"/>
    </row>
    <row r="39" spans="2:11" ht="16.5" customHeight="1">
      <c r="B39" s="54"/>
      <c r="C39" s="7"/>
      <c r="D39" s="61"/>
      <c r="E39" s="60"/>
      <c r="F39" s="60"/>
      <c r="G39" s="60"/>
      <c r="H39" s="41"/>
      <c r="I39" s="54"/>
      <c r="J39" s="41"/>
      <c r="K39" s="60"/>
    </row>
  </sheetData>
  <phoneticPr fontId="23" type="noConversion"/>
  <pageMargins left="0.7" right="0.7" top="0.75" bottom="0.75" header="0.3" footer="0.511811023622047"/>
  <pageSetup paperSize="9" orientation="portrait" horizontalDpi="300" verticalDpi="300"/>
  <headerFooter>
    <oddHeader>&amp;C&amp;"Calibri,보통"&amp;1 LGE Internal Use Only#_x000D_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48576"/>
  <sheetViews>
    <sheetView zoomScale="115" zoomScaleNormal="115" workbookViewId="0">
      <pane ySplit="2" topLeftCell="A36" activePane="bottomLeft" state="frozen"/>
      <selection pane="bottomLeft" activeCell="D63" sqref="D63"/>
    </sheetView>
  </sheetViews>
  <sheetFormatPr defaultColWidth="9" defaultRowHeight="11.5"/>
  <cols>
    <col min="1" max="1" width="3.08203125" style="62" customWidth="1"/>
    <col min="2" max="2" width="3.5" style="63" customWidth="1"/>
    <col min="3" max="3" width="9" style="63" customWidth="1"/>
    <col min="4" max="4" width="37.75" style="64" customWidth="1"/>
    <col min="5" max="5" width="9" style="63" customWidth="1"/>
    <col min="6" max="6" width="10.4140625" style="155" customWidth="1"/>
    <col min="7" max="7" width="93.83203125" style="62" bestFit="1" customWidth="1"/>
    <col min="8" max="9" width="9" style="62" customWidth="1"/>
    <col min="10" max="16384" width="9" style="62"/>
  </cols>
  <sheetData>
    <row r="1" spans="2:12" ht="17.25" customHeight="1">
      <c r="B1" s="246" t="s">
        <v>84</v>
      </c>
      <c r="C1" s="247"/>
      <c r="D1" s="248"/>
      <c r="E1" s="240" t="s">
        <v>217</v>
      </c>
      <c r="F1" s="241" t="s">
        <v>218</v>
      </c>
      <c r="G1" s="238" t="s">
        <v>13</v>
      </c>
      <c r="I1" s="65" t="s">
        <v>75</v>
      </c>
      <c r="J1" s="65">
        <f>COUNTIF($E$3:$E$157, "*완료*")</f>
        <v>40</v>
      </c>
      <c r="K1" s="65" t="s">
        <v>76</v>
      </c>
      <c r="L1" s="65">
        <v>76</v>
      </c>
    </row>
    <row r="2" spans="2:12" ht="13.5" customHeight="1">
      <c r="B2" s="249"/>
      <c r="C2" s="250"/>
      <c r="D2" s="251"/>
      <c r="E2" s="227"/>
      <c r="F2" s="227"/>
      <c r="G2" s="239"/>
      <c r="H2" s="66"/>
      <c r="I2" s="65" t="s">
        <v>125</v>
      </c>
      <c r="J2" s="65">
        <f>COUNTIF($E$3:$E$157, "*불필요*")</f>
        <v>0</v>
      </c>
      <c r="K2" s="65" t="s">
        <v>77</v>
      </c>
      <c r="L2" s="65">
        <f>SUM(J1:J2) /L1</f>
        <v>0.52631578947368418</v>
      </c>
    </row>
    <row r="3" spans="2:12" ht="15" customHeight="1">
      <c r="B3" s="242" t="s">
        <v>219</v>
      </c>
      <c r="C3" s="243"/>
      <c r="D3" s="243"/>
      <c r="E3" s="243"/>
      <c r="F3" s="243"/>
      <c r="G3" s="244"/>
      <c r="H3" s="66"/>
      <c r="I3" s="67"/>
      <c r="J3" s="67"/>
      <c r="K3" s="68"/>
    </row>
    <row r="4" spans="2:12" ht="15" customHeight="1">
      <c r="B4" s="69" t="s">
        <v>220</v>
      </c>
      <c r="C4" s="156" t="s">
        <v>221</v>
      </c>
      <c r="D4" s="70" t="s">
        <v>222</v>
      </c>
      <c r="E4" s="71" t="s">
        <v>75</v>
      </c>
      <c r="F4" s="157"/>
      <c r="G4" s="72" t="s">
        <v>223</v>
      </c>
      <c r="H4" s="66"/>
      <c r="I4" s="67"/>
      <c r="J4" s="67"/>
      <c r="K4" s="68"/>
    </row>
    <row r="5" spans="2:12" ht="15" customHeight="1">
      <c r="B5" s="73" t="s">
        <v>220</v>
      </c>
      <c r="C5" s="158" t="s">
        <v>224</v>
      </c>
      <c r="D5" s="74" t="s">
        <v>225</v>
      </c>
      <c r="E5" s="75" t="s">
        <v>75</v>
      </c>
      <c r="F5" s="159"/>
      <c r="G5" s="76" t="s">
        <v>226</v>
      </c>
      <c r="H5" s="66"/>
      <c r="I5" s="67"/>
      <c r="J5" s="67"/>
      <c r="K5" s="68"/>
    </row>
    <row r="6" spans="2:12" ht="15" customHeight="1">
      <c r="B6" s="73" t="s">
        <v>220</v>
      </c>
      <c r="C6" s="158" t="s">
        <v>227</v>
      </c>
      <c r="D6" s="74" t="s">
        <v>228</v>
      </c>
      <c r="E6" s="75" t="s">
        <v>75</v>
      </c>
      <c r="F6" s="159"/>
      <c r="G6" s="76" t="s">
        <v>229</v>
      </c>
      <c r="H6" s="66"/>
      <c r="I6" s="67"/>
      <c r="J6" s="67"/>
      <c r="K6" s="68"/>
    </row>
    <row r="7" spans="2:12" ht="15" customHeight="1">
      <c r="B7" s="73" t="s">
        <v>220</v>
      </c>
      <c r="C7" s="158" t="s">
        <v>230</v>
      </c>
      <c r="D7" s="74" t="s">
        <v>231</v>
      </c>
      <c r="E7" s="75" t="s">
        <v>75</v>
      </c>
      <c r="F7" s="159"/>
      <c r="G7" s="76" t="s">
        <v>232</v>
      </c>
      <c r="H7" s="66"/>
      <c r="I7" s="66"/>
    </row>
    <row r="8" spans="2:12" ht="15" customHeight="1">
      <c r="B8" s="73" t="s">
        <v>220</v>
      </c>
      <c r="C8" s="158" t="s">
        <v>233</v>
      </c>
      <c r="D8" s="74" t="s">
        <v>234</v>
      </c>
      <c r="E8" s="75" t="s">
        <v>75</v>
      </c>
      <c r="F8" s="159"/>
      <c r="G8" s="76" t="s">
        <v>235</v>
      </c>
      <c r="H8" s="66"/>
      <c r="I8" s="66"/>
    </row>
    <row r="9" spans="2:12" ht="15" customHeight="1">
      <c r="B9" s="73" t="s">
        <v>220</v>
      </c>
      <c r="C9" s="158" t="s">
        <v>236</v>
      </c>
      <c r="D9" s="74" t="s">
        <v>237</v>
      </c>
      <c r="E9" s="75" t="s">
        <v>75</v>
      </c>
      <c r="F9" s="159"/>
      <c r="G9" s="76" t="s">
        <v>238</v>
      </c>
      <c r="H9" s="66"/>
      <c r="I9" s="66"/>
    </row>
    <row r="10" spans="2:12" ht="15" customHeight="1">
      <c r="B10" s="73" t="s">
        <v>220</v>
      </c>
      <c r="C10" s="158" t="s">
        <v>239</v>
      </c>
      <c r="D10" s="74" t="s">
        <v>240</v>
      </c>
      <c r="E10" s="75"/>
      <c r="F10" s="159"/>
      <c r="G10" s="76" t="s">
        <v>241</v>
      </c>
      <c r="H10" s="66"/>
      <c r="I10" s="66"/>
    </row>
    <row r="11" spans="2:12" ht="15" customHeight="1">
      <c r="B11" s="73" t="s">
        <v>220</v>
      </c>
      <c r="C11" s="158" t="s">
        <v>242</v>
      </c>
      <c r="D11" s="74" t="s">
        <v>243</v>
      </c>
      <c r="E11" s="75"/>
      <c r="F11" s="159"/>
      <c r="G11" s="76" t="s">
        <v>211</v>
      </c>
      <c r="H11" s="66"/>
      <c r="I11" s="66"/>
    </row>
    <row r="12" spans="2:12" ht="15" customHeight="1">
      <c r="B12" s="73" t="s">
        <v>220</v>
      </c>
      <c r="C12" s="158" t="s">
        <v>244</v>
      </c>
      <c r="D12" s="74" t="s">
        <v>245</v>
      </c>
      <c r="E12" s="75" t="s">
        <v>75</v>
      </c>
      <c r="F12" s="159"/>
      <c r="G12" s="76" t="s">
        <v>246</v>
      </c>
      <c r="H12" s="66"/>
      <c r="I12" s="66"/>
    </row>
    <row r="13" spans="2:12" ht="15" customHeight="1">
      <c r="B13" s="73" t="s">
        <v>220</v>
      </c>
      <c r="C13" s="158" t="s">
        <v>403</v>
      </c>
      <c r="D13" s="74" t="s">
        <v>404</v>
      </c>
      <c r="E13" s="75" t="s">
        <v>75</v>
      </c>
      <c r="F13" s="159">
        <v>46194</v>
      </c>
      <c r="G13" s="76" t="s">
        <v>405</v>
      </c>
      <c r="H13" s="66"/>
      <c r="I13" s="66"/>
    </row>
    <row r="14" spans="2:12" ht="15" customHeight="1">
      <c r="B14" s="73" t="s">
        <v>220</v>
      </c>
      <c r="C14" s="158" t="s">
        <v>250</v>
      </c>
      <c r="D14" s="77" t="s">
        <v>251</v>
      </c>
      <c r="E14" s="75" t="s">
        <v>75</v>
      </c>
      <c r="F14" s="159"/>
      <c r="G14" s="76" t="s">
        <v>252</v>
      </c>
      <c r="H14" s="66"/>
      <c r="I14" s="66"/>
    </row>
    <row r="15" spans="2:12" ht="15" customHeight="1">
      <c r="B15" s="73" t="s">
        <v>220</v>
      </c>
      <c r="C15" s="158" t="s">
        <v>253</v>
      </c>
      <c r="D15" s="74" t="s">
        <v>254</v>
      </c>
      <c r="E15" s="75" t="s">
        <v>75</v>
      </c>
      <c r="F15" s="159"/>
      <c r="G15" s="76" t="s">
        <v>255</v>
      </c>
      <c r="H15" s="66"/>
      <c r="I15" s="66"/>
    </row>
    <row r="16" spans="2:12" ht="15" customHeight="1">
      <c r="B16" s="73" t="s">
        <v>220</v>
      </c>
      <c r="C16" s="158" t="s">
        <v>256</v>
      </c>
      <c r="D16" s="74" t="s">
        <v>257</v>
      </c>
      <c r="E16" s="75" t="s">
        <v>75</v>
      </c>
      <c r="F16" s="159"/>
      <c r="G16" s="76" t="s">
        <v>258</v>
      </c>
      <c r="H16" s="66"/>
      <c r="I16" s="66"/>
    </row>
    <row r="17" spans="1:9" ht="15" customHeight="1">
      <c r="B17" s="73" t="s">
        <v>220</v>
      </c>
      <c r="C17" s="158" t="s">
        <v>259</v>
      </c>
      <c r="D17" s="74" t="s">
        <v>260</v>
      </c>
      <c r="E17" s="75"/>
      <c r="F17" s="159"/>
      <c r="G17" s="76" t="s">
        <v>261</v>
      </c>
      <c r="H17" s="66"/>
      <c r="I17" s="66"/>
    </row>
    <row r="18" spans="1:9" ht="15" customHeight="1">
      <c r="B18" s="78" t="s">
        <v>220</v>
      </c>
      <c r="C18" s="160" t="s">
        <v>262</v>
      </c>
      <c r="D18" s="79" t="s">
        <v>263</v>
      </c>
      <c r="E18" s="80"/>
      <c r="F18" s="161"/>
      <c r="G18" s="81" t="s">
        <v>264</v>
      </c>
      <c r="H18" s="66"/>
      <c r="I18" s="66"/>
    </row>
    <row r="19" spans="1:9" s="83" customFormat="1" ht="15" customHeight="1">
      <c r="A19" s="62"/>
      <c r="B19" s="245" t="s">
        <v>265</v>
      </c>
      <c r="C19" s="236"/>
      <c r="D19" s="236"/>
      <c r="E19" s="236"/>
      <c r="F19" s="236"/>
      <c r="G19" s="237"/>
      <c r="H19" s="82"/>
      <c r="I19" s="82"/>
    </row>
    <row r="20" spans="1:9" ht="15" customHeight="1">
      <c r="B20" s="84" t="s">
        <v>220</v>
      </c>
      <c r="C20" s="162" t="s">
        <v>266</v>
      </c>
      <c r="D20" s="85" t="s">
        <v>267</v>
      </c>
      <c r="E20" s="86" t="s">
        <v>75</v>
      </c>
      <c r="F20" s="163"/>
      <c r="G20" s="87" t="s">
        <v>268</v>
      </c>
      <c r="H20" s="66"/>
      <c r="I20" s="66"/>
    </row>
    <row r="21" spans="1:9" ht="15" customHeight="1">
      <c r="B21" s="88" t="s">
        <v>220</v>
      </c>
      <c r="C21" s="164" t="s">
        <v>269</v>
      </c>
      <c r="D21" s="89" t="s">
        <v>270</v>
      </c>
      <c r="E21" s="90" t="s">
        <v>75</v>
      </c>
      <c r="F21" s="165"/>
      <c r="G21" s="91" t="s">
        <v>271</v>
      </c>
      <c r="H21" s="66"/>
      <c r="I21" s="66"/>
    </row>
    <row r="22" spans="1:9" ht="15" customHeight="1">
      <c r="B22" s="88" t="s">
        <v>220</v>
      </c>
      <c r="C22" s="164" t="s">
        <v>272</v>
      </c>
      <c r="D22" s="89" t="s">
        <v>273</v>
      </c>
      <c r="E22" s="90" t="s">
        <v>75</v>
      </c>
      <c r="F22" s="165"/>
      <c r="G22" s="91" t="s">
        <v>274</v>
      </c>
      <c r="H22" s="66"/>
      <c r="I22" s="66"/>
    </row>
    <row r="23" spans="1:9" ht="15" customHeight="1">
      <c r="B23" s="88" t="s">
        <v>220</v>
      </c>
      <c r="C23" s="164" t="s">
        <v>275</v>
      </c>
      <c r="D23" s="89" t="s">
        <v>276</v>
      </c>
      <c r="E23" s="90" t="s">
        <v>75</v>
      </c>
      <c r="F23" s="165"/>
      <c r="G23" s="91" t="s">
        <v>277</v>
      </c>
      <c r="H23" s="66"/>
      <c r="I23" s="66"/>
    </row>
    <row r="24" spans="1:9" ht="15" customHeight="1">
      <c r="B24" s="88" t="s">
        <v>220</v>
      </c>
      <c r="C24" s="164" t="s">
        <v>278</v>
      </c>
      <c r="D24" s="89" t="s">
        <v>279</v>
      </c>
      <c r="E24" s="90" t="s">
        <v>75</v>
      </c>
      <c r="F24" s="165"/>
      <c r="G24" s="91" t="s">
        <v>235</v>
      </c>
      <c r="H24" s="66"/>
      <c r="I24" s="66"/>
    </row>
    <row r="25" spans="1:9" ht="15" customHeight="1">
      <c r="B25" s="88" t="s">
        <v>220</v>
      </c>
      <c r="C25" s="164" t="s">
        <v>280</v>
      </c>
      <c r="D25" s="89" t="s">
        <v>281</v>
      </c>
      <c r="E25" s="90" t="s">
        <v>75</v>
      </c>
      <c r="F25" s="165"/>
      <c r="G25" s="91" t="s">
        <v>238</v>
      </c>
      <c r="H25" s="66"/>
      <c r="I25" s="66"/>
    </row>
    <row r="26" spans="1:9" ht="15" customHeight="1">
      <c r="B26" s="88" t="s">
        <v>220</v>
      </c>
      <c r="C26" s="164" t="s">
        <v>282</v>
      </c>
      <c r="D26" s="89" t="s">
        <v>283</v>
      </c>
      <c r="E26" s="90" t="s">
        <v>75</v>
      </c>
      <c r="F26" s="165"/>
      <c r="G26" s="91" t="s">
        <v>241</v>
      </c>
      <c r="H26" s="66"/>
      <c r="I26" s="66"/>
    </row>
    <row r="27" spans="1:9" ht="15" customHeight="1">
      <c r="B27" s="88" t="s">
        <v>220</v>
      </c>
      <c r="C27" s="164" t="s">
        <v>284</v>
      </c>
      <c r="D27" s="89" t="s">
        <v>285</v>
      </c>
      <c r="E27" s="90" t="s">
        <v>75</v>
      </c>
      <c r="F27" s="165"/>
      <c r="G27" s="91" t="s">
        <v>211</v>
      </c>
      <c r="H27" s="66"/>
      <c r="I27" s="66"/>
    </row>
    <row r="28" spans="1:9" ht="15" customHeight="1">
      <c r="B28" s="88" t="s">
        <v>220</v>
      </c>
      <c r="C28" s="164" t="s">
        <v>286</v>
      </c>
      <c r="D28" s="89" t="s">
        <v>287</v>
      </c>
      <c r="E28" s="90" t="s">
        <v>75</v>
      </c>
      <c r="F28" s="165"/>
      <c r="G28" s="92" t="s">
        <v>288</v>
      </c>
      <c r="H28" s="66"/>
      <c r="I28" s="66"/>
    </row>
    <row r="29" spans="1:9" ht="15" customHeight="1">
      <c r="B29" s="88" t="s">
        <v>220</v>
      </c>
      <c r="C29" s="164" t="s">
        <v>289</v>
      </c>
      <c r="D29" s="89" t="s">
        <v>290</v>
      </c>
      <c r="E29" s="90" t="s">
        <v>75</v>
      </c>
      <c r="F29" s="165"/>
      <c r="G29" s="92" t="s">
        <v>291</v>
      </c>
      <c r="H29" s="66"/>
      <c r="I29" s="66"/>
    </row>
    <row r="30" spans="1:9" ht="15" customHeight="1">
      <c r="B30" s="88" t="s">
        <v>220</v>
      </c>
      <c r="C30" s="164" t="s">
        <v>247</v>
      </c>
      <c r="D30" s="89" t="s">
        <v>248</v>
      </c>
      <c r="E30" s="90" t="s">
        <v>75</v>
      </c>
      <c r="F30" s="165">
        <v>46194</v>
      </c>
      <c r="G30" s="91" t="s">
        <v>249</v>
      </c>
      <c r="H30" s="66"/>
      <c r="I30" s="66"/>
    </row>
    <row r="31" spans="1:9" ht="15" customHeight="1">
      <c r="B31" s="88" t="s">
        <v>220</v>
      </c>
      <c r="C31" s="164" t="s">
        <v>292</v>
      </c>
      <c r="D31" s="89" t="s">
        <v>293</v>
      </c>
      <c r="E31" s="90" t="s">
        <v>75</v>
      </c>
      <c r="F31" s="165"/>
      <c r="G31" s="92" t="s">
        <v>294</v>
      </c>
      <c r="H31" s="66"/>
      <c r="I31" s="66"/>
    </row>
    <row r="32" spans="1:9" ht="15" customHeight="1">
      <c r="B32" s="88" t="s">
        <v>220</v>
      </c>
      <c r="C32" s="164" t="s">
        <v>295</v>
      </c>
      <c r="D32" s="89" t="s">
        <v>296</v>
      </c>
      <c r="E32" s="90" t="s">
        <v>75</v>
      </c>
      <c r="F32" s="165"/>
      <c r="G32" s="92" t="s">
        <v>297</v>
      </c>
      <c r="H32" s="66"/>
      <c r="I32" s="66"/>
    </row>
    <row r="33" spans="1:9" ht="15" customHeight="1">
      <c r="B33" s="88" t="s">
        <v>220</v>
      </c>
      <c r="C33" s="164" t="s">
        <v>298</v>
      </c>
      <c r="D33" s="89" t="s">
        <v>299</v>
      </c>
      <c r="E33" s="90" t="s">
        <v>75</v>
      </c>
      <c r="F33" s="165"/>
      <c r="G33" s="92" t="s">
        <v>300</v>
      </c>
      <c r="H33" s="66"/>
      <c r="I33" s="66"/>
    </row>
    <row r="34" spans="1:9" ht="15" customHeight="1">
      <c r="B34" s="88" t="s">
        <v>220</v>
      </c>
      <c r="C34" s="164" t="s">
        <v>301</v>
      </c>
      <c r="D34" s="89" t="s">
        <v>302</v>
      </c>
      <c r="E34" s="90"/>
      <c r="F34" s="165"/>
      <c r="G34" s="92" t="s">
        <v>303</v>
      </c>
      <c r="H34" s="66"/>
      <c r="I34" s="66"/>
    </row>
    <row r="35" spans="1:9" ht="15" customHeight="1">
      <c r="B35" s="93" t="s">
        <v>220</v>
      </c>
      <c r="C35" s="166" t="s">
        <v>304</v>
      </c>
      <c r="D35" s="94" t="s">
        <v>305</v>
      </c>
      <c r="E35" s="95"/>
      <c r="F35" s="167"/>
      <c r="G35" s="96" t="s">
        <v>306</v>
      </c>
      <c r="H35" s="66"/>
      <c r="I35" s="66"/>
    </row>
    <row r="36" spans="1:9" s="83" customFormat="1" ht="15" customHeight="1">
      <c r="A36" s="62"/>
      <c r="B36" s="252" t="s">
        <v>307</v>
      </c>
      <c r="C36" s="236"/>
      <c r="D36" s="236"/>
      <c r="E36" s="236"/>
      <c r="F36" s="236"/>
      <c r="G36" s="237"/>
      <c r="H36" s="82"/>
      <c r="I36" s="82"/>
    </row>
    <row r="37" spans="1:9" ht="15" customHeight="1">
      <c r="B37" s="69" t="s">
        <v>308</v>
      </c>
      <c r="C37" s="156" t="s">
        <v>309</v>
      </c>
      <c r="D37" s="70" t="s">
        <v>310</v>
      </c>
      <c r="E37" s="71" t="s">
        <v>75</v>
      </c>
      <c r="F37" s="157"/>
      <c r="G37" s="97" t="s">
        <v>311</v>
      </c>
      <c r="H37" s="66"/>
      <c r="I37" s="66"/>
    </row>
    <row r="38" spans="1:9" ht="15" customHeight="1">
      <c r="B38" s="73" t="s">
        <v>308</v>
      </c>
      <c r="C38" s="158" t="s">
        <v>312</v>
      </c>
      <c r="D38" s="74" t="s">
        <v>313</v>
      </c>
      <c r="E38" s="75" t="s">
        <v>75</v>
      </c>
      <c r="F38" s="159"/>
      <c r="G38" s="98" t="s">
        <v>314</v>
      </c>
      <c r="H38" s="66"/>
      <c r="I38" s="66"/>
    </row>
    <row r="39" spans="1:9" ht="15" customHeight="1">
      <c r="B39" s="73" t="s">
        <v>308</v>
      </c>
      <c r="C39" s="158" t="s">
        <v>315</v>
      </c>
      <c r="D39" s="74" t="s">
        <v>316</v>
      </c>
      <c r="E39" s="75" t="s">
        <v>75</v>
      </c>
      <c r="F39" s="159"/>
      <c r="G39" s="98" t="s">
        <v>317</v>
      </c>
      <c r="H39" s="66"/>
      <c r="I39" s="66"/>
    </row>
    <row r="40" spans="1:9" ht="15" customHeight="1">
      <c r="B40" s="73" t="s">
        <v>308</v>
      </c>
      <c r="C40" s="158" t="s">
        <v>318</v>
      </c>
      <c r="D40" s="99" t="s">
        <v>319</v>
      </c>
      <c r="E40" s="75"/>
      <c r="F40" s="159"/>
      <c r="G40" s="98" t="s">
        <v>320</v>
      </c>
      <c r="H40" s="66"/>
      <c r="I40" s="66"/>
    </row>
    <row r="41" spans="1:9" ht="15" customHeight="1">
      <c r="B41" s="78" t="s">
        <v>308</v>
      </c>
      <c r="C41" s="160" t="s">
        <v>321</v>
      </c>
      <c r="D41" s="79" t="s">
        <v>322</v>
      </c>
      <c r="E41" s="80"/>
      <c r="F41" s="161"/>
      <c r="G41" s="100" t="s">
        <v>323</v>
      </c>
      <c r="H41" s="66"/>
      <c r="I41" s="66"/>
    </row>
    <row r="42" spans="1:9" s="83" customFormat="1" ht="15" customHeight="1" thickBot="1">
      <c r="A42" s="62"/>
      <c r="B42" s="245" t="s">
        <v>324</v>
      </c>
      <c r="C42" s="236"/>
      <c r="D42" s="236"/>
      <c r="E42" s="236"/>
      <c r="F42" s="236"/>
      <c r="G42" s="237"/>
      <c r="H42" s="82"/>
      <c r="I42" s="82"/>
    </row>
    <row r="43" spans="1:9" ht="15" customHeight="1">
      <c r="B43" s="84" t="s">
        <v>308</v>
      </c>
      <c r="C43" s="162" t="s">
        <v>325</v>
      </c>
      <c r="D43" s="85" t="s">
        <v>326</v>
      </c>
      <c r="E43" s="90" t="s">
        <v>75</v>
      </c>
      <c r="F43" s="163"/>
      <c r="G43" s="101" t="s">
        <v>311</v>
      </c>
      <c r="H43" s="66"/>
      <c r="I43" s="66"/>
    </row>
    <row r="44" spans="1:9" ht="15" customHeight="1">
      <c r="B44" s="88" t="s">
        <v>308</v>
      </c>
      <c r="C44" s="164" t="s">
        <v>327</v>
      </c>
      <c r="D44" s="89" t="s">
        <v>328</v>
      </c>
      <c r="E44" s="90" t="s">
        <v>75</v>
      </c>
      <c r="F44" s="165"/>
      <c r="G44" s="92" t="s">
        <v>329</v>
      </c>
      <c r="H44" s="66"/>
      <c r="I44" s="66"/>
    </row>
    <row r="45" spans="1:9" ht="15" customHeight="1">
      <c r="B45" s="88" t="s">
        <v>308</v>
      </c>
      <c r="C45" s="164" t="s">
        <v>330</v>
      </c>
      <c r="D45" s="89" t="s">
        <v>331</v>
      </c>
      <c r="E45" s="90" t="s">
        <v>75</v>
      </c>
      <c r="F45" s="165"/>
      <c r="G45" s="92" t="s">
        <v>332</v>
      </c>
      <c r="H45" s="66"/>
      <c r="I45" s="66"/>
    </row>
    <row r="46" spans="1:9" ht="15" customHeight="1">
      <c r="B46" s="88" t="s">
        <v>308</v>
      </c>
      <c r="C46" s="164" t="s">
        <v>333</v>
      </c>
      <c r="D46" s="89" t="s">
        <v>334</v>
      </c>
      <c r="E46" s="90"/>
      <c r="F46" s="165"/>
      <c r="G46" s="92" t="s">
        <v>335</v>
      </c>
      <c r="H46" s="66"/>
      <c r="I46" s="66"/>
    </row>
    <row r="47" spans="1:9" ht="15" customHeight="1">
      <c r="B47" s="88" t="s">
        <v>308</v>
      </c>
      <c r="C47" s="164" t="s">
        <v>336</v>
      </c>
      <c r="D47" s="89" t="s">
        <v>337</v>
      </c>
      <c r="E47" s="90" t="s">
        <v>75</v>
      </c>
      <c r="F47" s="165"/>
      <c r="G47" s="92" t="s">
        <v>338</v>
      </c>
      <c r="H47" s="66"/>
      <c r="I47" s="66"/>
    </row>
    <row r="48" spans="1:9" ht="15" customHeight="1">
      <c r="B48" s="88" t="s">
        <v>308</v>
      </c>
      <c r="C48" s="164" t="s">
        <v>339</v>
      </c>
      <c r="D48" s="89" t="s">
        <v>340</v>
      </c>
      <c r="E48" s="90"/>
      <c r="F48" s="165"/>
      <c r="G48" s="92" t="s">
        <v>320</v>
      </c>
      <c r="H48" s="66"/>
      <c r="I48" s="66"/>
    </row>
    <row r="49" spans="1:12" ht="15" customHeight="1">
      <c r="B49" s="93" t="s">
        <v>308</v>
      </c>
      <c r="C49" s="166" t="s">
        <v>341</v>
      </c>
      <c r="D49" s="94" t="s">
        <v>342</v>
      </c>
      <c r="E49" s="95"/>
      <c r="F49" s="167"/>
      <c r="G49" s="96" t="s">
        <v>323</v>
      </c>
      <c r="H49" s="66"/>
      <c r="I49" s="66"/>
    </row>
    <row r="50" spans="1:12" s="83" customFormat="1" ht="15" customHeight="1">
      <c r="A50" s="62"/>
      <c r="B50" s="235" t="s">
        <v>406</v>
      </c>
      <c r="C50" s="236"/>
      <c r="D50" s="236"/>
      <c r="E50" s="236"/>
      <c r="F50" s="236"/>
      <c r="G50" s="237"/>
      <c r="H50" s="82"/>
      <c r="I50" s="82"/>
    </row>
    <row r="51" spans="1:12" ht="15" customHeight="1">
      <c r="B51" s="102" t="s">
        <v>407</v>
      </c>
      <c r="C51" s="103" t="s">
        <v>408</v>
      </c>
      <c r="D51" s="104" t="s">
        <v>409</v>
      </c>
      <c r="E51" s="103" t="s">
        <v>75</v>
      </c>
      <c r="F51" s="168">
        <v>46258</v>
      </c>
      <c r="G51" s="105" t="s">
        <v>410</v>
      </c>
      <c r="H51" s="66"/>
      <c r="I51" s="66"/>
    </row>
    <row r="52" spans="1:12" ht="15" customHeight="1">
      <c r="B52" s="106" t="s">
        <v>407</v>
      </c>
      <c r="C52" s="107" t="s">
        <v>411</v>
      </c>
      <c r="D52" s="99" t="s">
        <v>412</v>
      </c>
      <c r="E52" s="107" t="s">
        <v>75</v>
      </c>
      <c r="F52" s="169">
        <v>46258</v>
      </c>
      <c r="G52" s="108" t="s">
        <v>413</v>
      </c>
      <c r="H52" s="66"/>
      <c r="I52" s="66"/>
    </row>
    <row r="53" spans="1:12" ht="15" customHeight="1">
      <c r="B53" s="106" t="s">
        <v>407</v>
      </c>
      <c r="C53" s="107" t="s">
        <v>414</v>
      </c>
      <c r="D53" s="99" t="s">
        <v>415</v>
      </c>
      <c r="E53" s="107" t="s">
        <v>75</v>
      </c>
      <c r="F53" s="169">
        <v>46258</v>
      </c>
      <c r="G53" s="108" t="s">
        <v>416</v>
      </c>
      <c r="H53" s="66"/>
      <c r="I53" s="66"/>
    </row>
    <row r="54" spans="1:12" ht="15" customHeight="1" thickBot="1">
      <c r="B54" s="106" t="s">
        <v>407</v>
      </c>
      <c r="C54" s="107" t="s">
        <v>417</v>
      </c>
      <c r="D54" s="99" t="s">
        <v>418</v>
      </c>
      <c r="E54" s="107" t="s">
        <v>75</v>
      </c>
      <c r="F54" s="169">
        <v>46258</v>
      </c>
      <c r="G54" s="108" t="s">
        <v>419</v>
      </c>
      <c r="H54" s="66"/>
      <c r="I54" s="66"/>
    </row>
    <row r="55" spans="1:12" ht="15" customHeight="1" thickBot="1">
      <c r="B55" s="235" t="s">
        <v>420</v>
      </c>
      <c r="C55" s="236"/>
      <c r="D55" s="236"/>
      <c r="E55" s="236"/>
      <c r="F55" s="236"/>
      <c r="G55" s="237"/>
      <c r="H55" s="82"/>
      <c r="I55" s="82"/>
      <c r="J55" s="83"/>
      <c r="K55" s="83"/>
      <c r="L55" s="83"/>
    </row>
    <row r="56" spans="1:12" ht="15" customHeight="1">
      <c r="B56" s="102" t="s">
        <v>444</v>
      </c>
      <c r="C56" s="103" t="s">
        <v>445</v>
      </c>
      <c r="D56" s="104" t="s">
        <v>446</v>
      </c>
      <c r="E56" s="103" t="s">
        <v>75</v>
      </c>
      <c r="F56" s="168">
        <v>46258</v>
      </c>
      <c r="G56" s="105" t="s">
        <v>447</v>
      </c>
      <c r="H56" s="66"/>
      <c r="I56" s="66"/>
    </row>
    <row r="57" spans="1:12" ht="15" customHeight="1">
      <c r="B57" s="102" t="s">
        <v>444</v>
      </c>
      <c r="C57" s="103" t="s">
        <v>448</v>
      </c>
      <c r="D57" s="104" t="s">
        <v>449</v>
      </c>
      <c r="E57" s="107" t="s">
        <v>75</v>
      </c>
      <c r="F57" s="168">
        <v>46258</v>
      </c>
      <c r="G57" s="105" t="s">
        <v>450</v>
      </c>
      <c r="H57" s="66"/>
      <c r="I57" s="66"/>
    </row>
    <row r="58" spans="1:12" ht="15" customHeight="1">
      <c r="B58" s="102" t="s">
        <v>444</v>
      </c>
      <c r="C58" s="103" t="s">
        <v>451</v>
      </c>
      <c r="D58" s="104" t="s">
        <v>452</v>
      </c>
      <c r="E58" s="107" t="s">
        <v>75</v>
      </c>
      <c r="F58" s="168">
        <v>46258</v>
      </c>
      <c r="G58" s="105" t="s">
        <v>453</v>
      </c>
      <c r="H58" s="66"/>
      <c r="I58" s="66"/>
    </row>
    <row r="59" spans="1:12" ht="13">
      <c r="B59" s="102" t="s">
        <v>444</v>
      </c>
      <c r="C59" s="103" t="s">
        <v>454</v>
      </c>
      <c r="D59" s="104" t="s">
        <v>455</v>
      </c>
      <c r="E59" s="107" t="s">
        <v>75</v>
      </c>
      <c r="F59" s="168">
        <v>46258</v>
      </c>
      <c r="G59" s="105" t="s">
        <v>456</v>
      </c>
      <c r="H59" s="66"/>
      <c r="I59" s="66"/>
    </row>
    <row r="60" spans="1:12" ht="15" customHeight="1">
      <c r="B60" s="102" t="s">
        <v>457</v>
      </c>
      <c r="C60" s="103"/>
      <c r="D60" s="104"/>
      <c r="E60" s="103"/>
      <c r="F60" s="168"/>
      <c r="G60" s="105" t="s">
        <v>458</v>
      </c>
      <c r="H60" s="66"/>
      <c r="I60" s="66"/>
    </row>
    <row r="61" spans="1:12" ht="11.25" customHeight="1">
      <c r="B61" s="109"/>
      <c r="C61" s="170"/>
      <c r="D61" s="110"/>
      <c r="E61" s="111"/>
      <c r="F61" s="171"/>
      <c r="G61" s="113"/>
      <c r="H61" s="112"/>
      <c r="I61" s="112"/>
    </row>
    <row r="62" spans="1:12" ht="15" customHeight="1">
      <c r="B62" s="109"/>
      <c r="C62" s="170"/>
      <c r="D62" s="110"/>
      <c r="E62" s="111"/>
      <c r="F62" s="171"/>
      <c r="G62" s="113"/>
      <c r="H62" s="112"/>
      <c r="I62" s="112"/>
    </row>
    <row r="63" spans="1:12" ht="15" customHeight="1">
      <c r="B63" s="109"/>
      <c r="C63" s="170"/>
      <c r="D63" s="110"/>
      <c r="E63" s="111"/>
      <c r="F63" s="171"/>
      <c r="G63" s="113"/>
      <c r="H63" s="112"/>
      <c r="I63" s="112"/>
    </row>
    <row r="64" spans="1:12" ht="15" customHeight="1">
      <c r="B64" s="109"/>
      <c r="C64" s="170"/>
      <c r="D64" s="110"/>
      <c r="E64" s="111"/>
      <c r="F64" s="171"/>
      <c r="G64" s="113"/>
      <c r="H64" s="112"/>
      <c r="I64" s="112"/>
    </row>
    <row r="65" spans="2:9" ht="15" customHeight="1">
      <c r="B65" s="109"/>
      <c r="C65" s="170"/>
      <c r="D65" s="110"/>
      <c r="E65" s="111"/>
      <c r="F65" s="171"/>
      <c r="G65" s="113"/>
      <c r="H65" s="112"/>
      <c r="I65" s="112"/>
    </row>
    <row r="66" spans="2:9" ht="15" customHeight="1">
      <c r="B66" s="109"/>
      <c r="C66" s="170"/>
      <c r="D66" s="110"/>
      <c r="E66" s="111"/>
      <c r="F66" s="171"/>
      <c r="G66" s="113"/>
      <c r="H66" s="112"/>
      <c r="I66" s="112"/>
    </row>
    <row r="67" spans="2:9" ht="15" customHeight="1">
      <c r="B67" s="109"/>
      <c r="C67" s="170"/>
      <c r="D67" s="110"/>
      <c r="E67" s="111"/>
      <c r="F67" s="171"/>
      <c r="G67" s="113"/>
      <c r="H67" s="112"/>
      <c r="I67" s="112"/>
    </row>
    <row r="68" spans="2:9" ht="15" customHeight="1">
      <c r="B68" s="109"/>
      <c r="C68" s="170"/>
      <c r="D68" s="110"/>
      <c r="E68" s="111"/>
      <c r="F68" s="171"/>
      <c r="G68" s="113"/>
      <c r="H68" s="112"/>
      <c r="I68" s="112"/>
    </row>
    <row r="69" spans="2:9" ht="15" customHeight="1">
      <c r="B69" s="109"/>
      <c r="C69" s="170"/>
      <c r="D69" s="110"/>
      <c r="E69" s="111"/>
      <c r="F69" s="171"/>
      <c r="G69" s="113"/>
      <c r="H69" s="112"/>
      <c r="I69" s="112"/>
    </row>
    <row r="70" spans="2:9" ht="15" customHeight="1">
      <c r="B70" s="109"/>
      <c r="C70" s="170"/>
      <c r="D70" s="110"/>
      <c r="E70" s="111"/>
      <c r="F70" s="171"/>
      <c r="G70" s="113"/>
      <c r="H70" s="112"/>
      <c r="I70" s="112"/>
    </row>
    <row r="71" spans="2:9" ht="15" customHeight="1">
      <c r="B71" s="109"/>
      <c r="C71" s="170"/>
      <c r="D71" s="110"/>
      <c r="E71" s="111"/>
      <c r="F71" s="171"/>
      <c r="G71" s="113"/>
      <c r="H71" s="112"/>
      <c r="I71" s="112"/>
    </row>
    <row r="72" spans="2:9" ht="15" customHeight="1">
      <c r="B72" s="109"/>
      <c r="C72" s="170"/>
      <c r="D72" s="110"/>
      <c r="E72" s="111"/>
      <c r="F72" s="171"/>
      <c r="G72" s="113"/>
      <c r="H72" s="112"/>
      <c r="I72" s="112"/>
    </row>
    <row r="73" spans="2:9" ht="15" customHeight="1">
      <c r="B73" s="109"/>
      <c r="C73" s="170"/>
      <c r="D73" s="110"/>
      <c r="E73" s="111"/>
      <c r="F73" s="171"/>
      <c r="G73" s="113"/>
      <c r="H73" s="112"/>
      <c r="I73" s="112"/>
    </row>
    <row r="74" spans="2:9" ht="15" customHeight="1">
      <c r="B74" s="109"/>
      <c r="C74" s="170"/>
      <c r="D74" s="110"/>
      <c r="E74" s="111"/>
      <c r="F74" s="171"/>
      <c r="G74" s="113"/>
      <c r="H74" s="112"/>
      <c r="I74" s="112"/>
    </row>
    <row r="75" spans="2:9" ht="15" customHeight="1">
      <c r="B75" s="109"/>
      <c r="C75" s="170"/>
      <c r="D75" s="110"/>
      <c r="E75" s="111"/>
      <c r="F75" s="171"/>
      <c r="G75" s="113"/>
      <c r="H75" s="112"/>
      <c r="I75" s="112"/>
    </row>
    <row r="76" spans="2:9" ht="15" customHeight="1">
      <c r="B76" s="109"/>
      <c r="C76" s="170"/>
      <c r="D76" s="110"/>
      <c r="E76" s="111"/>
      <c r="F76" s="171"/>
      <c r="G76" s="113"/>
      <c r="H76" s="112"/>
      <c r="I76" s="112"/>
    </row>
    <row r="77" spans="2:9" ht="15" customHeight="1">
      <c r="B77" s="109"/>
      <c r="C77" s="170"/>
      <c r="D77" s="110"/>
      <c r="E77" s="111"/>
      <c r="F77" s="171"/>
      <c r="G77" s="113"/>
      <c r="H77" s="112"/>
      <c r="I77" s="112"/>
    </row>
    <row r="78" spans="2:9" ht="15" customHeight="1">
      <c r="B78" s="109"/>
      <c r="C78" s="170"/>
      <c r="D78" s="110"/>
      <c r="E78" s="111"/>
      <c r="F78" s="171"/>
      <c r="G78" s="113"/>
      <c r="H78" s="112"/>
      <c r="I78" s="112"/>
    </row>
    <row r="79" spans="2:9" ht="15" customHeight="1">
      <c r="B79" s="109"/>
      <c r="C79" s="170"/>
      <c r="D79" s="110"/>
      <c r="E79" s="111"/>
      <c r="F79" s="171"/>
      <c r="G79" s="113"/>
      <c r="H79" s="112"/>
      <c r="I79" s="112"/>
    </row>
    <row r="80" spans="2:9" ht="15" customHeight="1">
      <c r="B80" s="109"/>
      <c r="C80" s="170"/>
      <c r="D80" s="110"/>
      <c r="E80" s="111"/>
      <c r="F80" s="171"/>
      <c r="G80" s="113"/>
      <c r="H80" s="112"/>
      <c r="I80" s="112"/>
    </row>
    <row r="81" spans="2:9" ht="15" customHeight="1">
      <c r="B81" s="109"/>
      <c r="C81" s="170"/>
      <c r="D81" s="110"/>
      <c r="E81" s="111"/>
      <c r="F81" s="171"/>
      <c r="G81" s="113"/>
      <c r="H81" s="112"/>
      <c r="I81" s="112"/>
    </row>
    <row r="82" spans="2:9" ht="15" customHeight="1">
      <c r="B82" s="109"/>
      <c r="C82" s="170"/>
      <c r="D82" s="110"/>
      <c r="E82" s="111"/>
      <c r="F82" s="171"/>
      <c r="G82" s="113"/>
      <c r="H82" s="112"/>
      <c r="I82" s="112"/>
    </row>
    <row r="83" spans="2:9" ht="15" customHeight="1">
      <c r="B83" s="109"/>
      <c r="C83" s="170"/>
      <c r="D83" s="110"/>
      <c r="E83" s="111"/>
      <c r="F83" s="171"/>
      <c r="G83" s="113"/>
      <c r="H83" s="112"/>
      <c r="I83" s="112"/>
    </row>
    <row r="84" spans="2:9" ht="15" customHeight="1">
      <c r="B84" s="109"/>
      <c r="C84" s="170"/>
      <c r="D84" s="110"/>
      <c r="E84" s="111"/>
      <c r="F84" s="171"/>
      <c r="G84" s="113"/>
      <c r="H84" s="112"/>
      <c r="I84" s="112"/>
    </row>
    <row r="85" spans="2:9" ht="15" customHeight="1">
      <c r="B85" s="109"/>
      <c r="C85" s="170"/>
      <c r="D85" s="110"/>
      <c r="E85" s="111"/>
      <c r="F85" s="171"/>
      <c r="G85" s="113"/>
      <c r="H85" s="112"/>
      <c r="I85" s="112"/>
    </row>
    <row r="86" spans="2:9" ht="15" customHeight="1">
      <c r="B86" s="109"/>
      <c r="C86" s="170"/>
      <c r="D86" s="110"/>
      <c r="E86" s="111"/>
      <c r="F86" s="171"/>
      <c r="G86" s="113"/>
      <c r="H86" s="112"/>
      <c r="I86" s="112"/>
    </row>
    <row r="87" spans="2:9" ht="15" customHeight="1">
      <c r="B87" s="109"/>
      <c r="C87" s="170"/>
      <c r="D87" s="110"/>
      <c r="E87" s="111"/>
      <c r="F87" s="171"/>
      <c r="G87" s="113"/>
      <c r="H87" s="112"/>
      <c r="I87" s="112"/>
    </row>
    <row r="88" spans="2:9" ht="15" customHeight="1">
      <c r="B88" s="109"/>
      <c r="C88" s="170"/>
      <c r="D88" s="110"/>
      <c r="E88" s="111"/>
      <c r="F88" s="171"/>
      <c r="G88" s="113"/>
    </row>
    <row r="89" spans="2:9" ht="15" customHeight="1">
      <c r="B89" s="109"/>
      <c r="C89" s="170"/>
      <c r="D89" s="110"/>
      <c r="E89" s="111"/>
      <c r="F89" s="171"/>
      <c r="G89" s="113"/>
    </row>
    <row r="90" spans="2:9" ht="15" customHeight="1">
      <c r="B90" s="109"/>
      <c r="C90" s="114"/>
      <c r="D90" s="110"/>
      <c r="E90" s="111"/>
      <c r="F90" s="171"/>
      <c r="G90" s="112"/>
    </row>
    <row r="91" spans="2:9" ht="15" customHeight="1">
      <c r="B91" s="109"/>
      <c r="C91" s="114"/>
      <c r="D91" s="115"/>
      <c r="E91" s="111"/>
      <c r="F91" s="171"/>
      <c r="G91" s="112"/>
    </row>
    <row r="92" spans="2:9" ht="15" customHeight="1">
      <c r="B92" s="109"/>
      <c r="C92" s="114"/>
      <c r="D92" s="110"/>
      <c r="E92" s="111"/>
      <c r="F92" s="171"/>
      <c r="G92" s="112"/>
    </row>
    <row r="93" spans="2:9" ht="15" customHeight="1">
      <c r="B93" s="109"/>
      <c r="C93" s="114"/>
      <c r="D93" s="115"/>
      <c r="E93" s="111"/>
      <c r="F93" s="171"/>
      <c r="G93" s="112"/>
    </row>
    <row r="94" spans="2:9" ht="15" customHeight="1">
      <c r="B94" s="109"/>
      <c r="C94" s="114"/>
      <c r="D94" s="110"/>
      <c r="E94" s="111"/>
      <c r="F94" s="171"/>
      <c r="G94" s="112"/>
    </row>
    <row r="95" spans="2:9" ht="15" customHeight="1">
      <c r="B95" s="109"/>
      <c r="C95" s="114"/>
      <c r="D95" s="110"/>
      <c r="E95" s="111"/>
      <c r="F95" s="171"/>
      <c r="G95" s="112"/>
    </row>
    <row r="96" spans="2:9" ht="15" customHeight="1">
      <c r="B96" s="109"/>
      <c r="C96" s="114"/>
      <c r="D96" s="110"/>
      <c r="E96" s="111"/>
      <c r="F96" s="171"/>
      <c r="G96" s="112"/>
    </row>
    <row r="97" spans="2:7" ht="15" customHeight="1">
      <c r="B97" s="109"/>
      <c r="C97" s="114"/>
      <c r="D97" s="110"/>
      <c r="E97" s="111"/>
      <c r="F97" s="171"/>
      <c r="G97" s="112"/>
    </row>
    <row r="98" spans="2:7" ht="15" customHeight="1">
      <c r="B98" s="109"/>
      <c r="C98" s="114"/>
      <c r="D98" s="110"/>
      <c r="E98" s="111"/>
      <c r="F98" s="171"/>
      <c r="G98" s="112"/>
    </row>
    <row r="99" spans="2:7" ht="15" customHeight="1">
      <c r="B99" s="109"/>
      <c r="C99" s="114"/>
      <c r="D99" s="110"/>
      <c r="E99" s="111"/>
      <c r="F99" s="171"/>
      <c r="G99" s="112"/>
    </row>
    <row r="100" spans="2:7" ht="15" customHeight="1">
      <c r="B100" s="109"/>
      <c r="C100" s="114"/>
      <c r="D100" s="110"/>
      <c r="E100" s="111"/>
      <c r="F100" s="171"/>
      <c r="G100" s="112"/>
    </row>
    <row r="101" spans="2:7" ht="15" customHeight="1">
      <c r="B101" s="109"/>
      <c r="C101" s="170"/>
      <c r="D101" s="110"/>
      <c r="E101" s="111"/>
      <c r="F101" s="171"/>
      <c r="G101" s="112"/>
    </row>
    <row r="102" spans="2:7" ht="15" customHeight="1">
      <c r="B102" s="109"/>
      <c r="C102" s="170"/>
      <c r="D102" s="110"/>
      <c r="E102" s="111"/>
      <c r="F102" s="171"/>
      <c r="G102" s="112"/>
    </row>
    <row r="103" spans="2:7" ht="15" customHeight="1">
      <c r="B103" s="109"/>
      <c r="C103" s="170"/>
      <c r="D103" s="110"/>
      <c r="E103" s="111"/>
      <c r="F103" s="171"/>
      <c r="G103" s="112"/>
    </row>
    <row r="104" spans="2:7" ht="15" customHeight="1">
      <c r="B104" s="109"/>
      <c r="C104" s="170"/>
      <c r="D104" s="110"/>
      <c r="E104" s="111"/>
      <c r="F104" s="171"/>
      <c r="G104" s="112"/>
    </row>
    <row r="105" spans="2:7" ht="15" customHeight="1">
      <c r="B105" s="109"/>
      <c r="C105" s="170"/>
      <c r="D105" s="110"/>
      <c r="E105" s="111"/>
      <c r="F105" s="171"/>
      <c r="G105" s="112"/>
    </row>
    <row r="106" spans="2:7" ht="15" customHeight="1">
      <c r="B106" s="109"/>
      <c r="C106" s="114"/>
      <c r="D106" s="110"/>
      <c r="E106" s="111"/>
      <c r="F106" s="171"/>
      <c r="G106" s="112"/>
    </row>
    <row r="107" spans="2:7" ht="15" customHeight="1">
      <c r="B107" s="109"/>
      <c r="C107" s="114"/>
      <c r="D107" s="115"/>
      <c r="E107" s="111"/>
      <c r="F107" s="171"/>
      <c r="G107" s="112"/>
    </row>
    <row r="108" spans="2:7" ht="15" customHeight="1">
      <c r="B108" s="109"/>
      <c r="C108" s="114"/>
      <c r="D108" s="110"/>
      <c r="E108" s="111"/>
      <c r="F108" s="171"/>
      <c r="G108" s="112"/>
    </row>
    <row r="109" spans="2:7" ht="15" customHeight="1">
      <c r="B109" s="109"/>
      <c r="C109" s="114"/>
      <c r="D109" s="115"/>
      <c r="E109" s="111"/>
      <c r="F109" s="171"/>
      <c r="G109" s="112"/>
    </row>
    <row r="110" spans="2:7" ht="15" customHeight="1">
      <c r="B110" s="109"/>
      <c r="C110" s="114"/>
      <c r="D110" s="110"/>
      <c r="E110" s="111"/>
      <c r="F110" s="171"/>
      <c r="G110" s="112"/>
    </row>
    <row r="111" spans="2:7" ht="15" customHeight="1">
      <c r="B111" s="109"/>
      <c r="C111" s="114"/>
      <c r="D111" s="110"/>
      <c r="E111" s="111"/>
      <c r="F111" s="171"/>
      <c r="G111" s="112"/>
    </row>
    <row r="112" spans="2:7" ht="15" customHeight="1">
      <c r="B112" s="109"/>
      <c r="C112" s="114"/>
      <c r="D112" s="110"/>
      <c r="E112" s="111"/>
      <c r="F112" s="171"/>
      <c r="G112" s="112"/>
    </row>
    <row r="113" spans="2:7" ht="15" customHeight="1">
      <c r="B113" s="109"/>
      <c r="C113" s="114"/>
      <c r="D113" s="110"/>
      <c r="E113" s="111"/>
      <c r="F113" s="171"/>
      <c r="G113" s="112"/>
    </row>
    <row r="114" spans="2:7" ht="15" customHeight="1">
      <c r="B114" s="109"/>
      <c r="C114" s="114"/>
      <c r="D114" s="110"/>
      <c r="E114" s="111"/>
      <c r="F114" s="171"/>
      <c r="G114" s="112"/>
    </row>
    <row r="115" spans="2:7" ht="15" customHeight="1">
      <c r="B115" s="109"/>
      <c r="C115" s="114"/>
      <c r="D115" s="110"/>
      <c r="E115" s="111"/>
      <c r="F115" s="171"/>
      <c r="G115" s="112"/>
    </row>
    <row r="116" spans="2:7" ht="15" customHeight="1">
      <c r="B116" s="109"/>
      <c r="C116" s="114"/>
      <c r="D116" s="110"/>
      <c r="E116" s="111"/>
      <c r="F116" s="171"/>
      <c r="G116" s="112"/>
    </row>
    <row r="117" spans="2:7" ht="15" customHeight="1">
      <c r="B117" s="109"/>
      <c r="C117" s="170"/>
      <c r="D117" s="110"/>
      <c r="E117" s="111"/>
      <c r="F117" s="171"/>
      <c r="G117" s="112"/>
    </row>
    <row r="118" spans="2:7" ht="15" customHeight="1">
      <c r="B118" s="109"/>
      <c r="C118" s="170"/>
      <c r="D118" s="110"/>
      <c r="E118" s="111"/>
      <c r="F118" s="171"/>
      <c r="G118" s="112"/>
    </row>
    <row r="119" spans="2:7" ht="15" customHeight="1">
      <c r="B119" s="109"/>
      <c r="C119" s="170"/>
      <c r="D119" s="110"/>
      <c r="E119" s="111"/>
      <c r="F119" s="171"/>
      <c r="G119" s="112"/>
    </row>
    <row r="120" spans="2:7" ht="15" customHeight="1">
      <c r="B120" s="109"/>
      <c r="C120" s="170"/>
      <c r="D120" s="110"/>
      <c r="E120" s="111"/>
      <c r="F120" s="171"/>
      <c r="G120" s="112"/>
    </row>
    <row r="121" spans="2:7" ht="15" customHeight="1">
      <c r="B121" s="109"/>
      <c r="C121" s="170"/>
      <c r="D121" s="110"/>
      <c r="E121" s="111"/>
      <c r="F121" s="171"/>
      <c r="G121" s="112"/>
    </row>
    <row r="122" spans="2:7" ht="15" customHeight="1">
      <c r="B122" s="109"/>
      <c r="C122" s="114"/>
      <c r="D122" s="110"/>
      <c r="E122" s="111"/>
      <c r="F122" s="171"/>
      <c r="G122" s="112"/>
    </row>
    <row r="123" spans="2:7" ht="15" customHeight="1">
      <c r="B123" s="109"/>
      <c r="C123" s="114"/>
      <c r="D123" s="115"/>
      <c r="E123" s="111"/>
      <c r="F123" s="171"/>
      <c r="G123" s="112"/>
    </row>
    <row r="124" spans="2:7" ht="15" customHeight="1">
      <c r="B124" s="109"/>
      <c r="C124" s="114"/>
      <c r="D124" s="110"/>
      <c r="E124" s="111"/>
      <c r="F124" s="171"/>
      <c r="G124" s="112"/>
    </row>
    <row r="125" spans="2:7" ht="15" customHeight="1">
      <c r="B125" s="109"/>
      <c r="C125" s="114"/>
      <c r="D125" s="115"/>
      <c r="E125" s="111"/>
      <c r="F125" s="171"/>
      <c r="G125" s="112"/>
    </row>
    <row r="126" spans="2:7" ht="15" customHeight="1">
      <c r="B126" s="109"/>
      <c r="C126" s="114"/>
      <c r="D126" s="110"/>
      <c r="E126" s="111"/>
      <c r="F126" s="171"/>
      <c r="G126" s="112"/>
    </row>
    <row r="127" spans="2:7" ht="15" customHeight="1">
      <c r="B127" s="109"/>
      <c r="C127" s="114"/>
      <c r="D127" s="110"/>
      <c r="E127" s="111"/>
      <c r="F127" s="171"/>
      <c r="G127" s="112"/>
    </row>
    <row r="128" spans="2:7" ht="15" customHeight="1">
      <c r="B128" s="109"/>
      <c r="C128" s="114"/>
      <c r="D128" s="110"/>
      <c r="E128" s="111"/>
      <c r="F128" s="171"/>
      <c r="G128" s="112"/>
    </row>
    <row r="129" spans="2:7" ht="15" customHeight="1">
      <c r="B129" s="109"/>
      <c r="C129" s="114"/>
      <c r="D129" s="110"/>
      <c r="E129" s="111"/>
      <c r="F129" s="171"/>
      <c r="G129" s="112"/>
    </row>
    <row r="130" spans="2:7" ht="15" customHeight="1">
      <c r="B130" s="109"/>
      <c r="C130" s="114"/>
      <c r="D130" s="110"/>
      <c r="E130" s="111"/>
      <c r="F130" s="171"/>
      <c r="G130" s="112"/>
    </row>
    <row r="131" spans="2:7" ht="15" customHeight="1">
      <c r="B131" s="109"/>
      <c r="C131" s="114"/>
      <c r="D131" s="110"/>
      <c r="E131" s="111"/>
      <c r="F131" s="171"/>
      <c r="G131" s="112"/>
    </row>
    <row r="132" spans="2:7" ht="15" customHeight="1">
      <c r="B132" s="109"/>
      <c r="C132" s="114"/>
      <c r="D132" s="110"/>
      <c r="E132" s="111"/>
      <c r="F132" s="171"/>
      <c r="G132" s="112"/>
    </row>
    <row r="133" spans="2:7" ht="15" customHeight="1">
      <c r="B133" s="109"/>
      <c r="C133" s="170"/>
      <c r="D133" s="110"/>
      <c r="E133" s="111"/>
      <c r="F133" s="171"/>
      <c r="G133" s="112"/>
    </row>
    <row r="134" spans="2:7" ht="15" customHeight="1">
      <c r="B134" s="109"/>
      <c r="C134" s="170"/>
      <c r="D134" s="110"/>
      <c r="E134" s="111"/>
      <c r="F134" s="171"/>
      <c r="G134" s="112"/>
    </row>
    <row r="135" spans="2:7" ht="15" customHeight="1">
      <c r="B135" s="109"/>
      <c r="C135" s="170"/>
      <c r="D135" s="110"/>
      <c r="E135" s="111"/>
      <c r="F135" s="171"/>
      <c r="G135" s="112"/>
    </row>
    <row r="136" spans="2:7" ht="15" customHeight="1">
      <c r="B136" s="109"/>
      <c r="C136" s="170"/>
      <c r="D136" s="110"/>
      <c r="E136" s="111"/>
      <c r="F136" s="171"/>
      <c r="G136" s="112"/>
    </row>
    <row r="137" spans="2:7" ht="15" customHeight="1">
      <c r="B137" s="109"/>
      <c r="C137" s="170"/>
      <c r="D137" s="110"/>
      <c r="E137" s="111"/>
      <c r="F137" s="171"/>
      <c r="G137" s="112"/>
    </row>
    <row r="138" spans="2:7" ht="15" customHeight="1">
      <c r="B138" s="109"/>
      <c r="C138" s="114"/>
      <c r="D138" s="110"/>
      <c r="E138" s="111"/>
      <c r="F138" s="171"/>
      <c r="G138" s="112"/>
    </row>
    <row r="139" spans="2:7" ht="15" customHeight="1">
      <c r="B139" s="109"/>
      <c r="C139" s="114"/>
      <c r="D139" s="110"/>
      <c r="E139" s="111"/>
      <c r="F139" s="171"/>
      <c r="G139" s="112"/>
    </row>
    <row r="140" spans="2:7" ht="15" customHeight="1">
      <c r="B140" s="109"/>
      <c r="C140" s="114"/>
      <c r="D140" s="110"/>
      <c r="E140" s="111"/>
      <c r="F140" s="171"/>
      <c r="G140" s="112"/>
    </row>
    <row r="141" spans="2:7" ht="15" customHeight="1">
      <c r="B141" s="109"/>
      <c r="C141" s="114"/>
      <c r="D141" s="110"/>
      <c r="E141" s="111"/>
      <c r="F141" s="171"/>
      <c r="G141" s="112"/>
    </row>
    <row r="142" spans="2:7" ht="15" customHeight="1">
      <c r="B142" s="109"/>
      <c r="C142" s="114"/>
      <c r="D142" s="110"/>
      <c r="E142" s="111"/>
      <c r="F142" s="171"/>
      <c r="G142" s="112"/>
    </row>
    <row r="143" spans="2:7" ht="15" customHeight="1">
      <c r="B143" s="109"/>
      <c r="C143" s="114"/>
      <c r="D143" s="110"/>
      <c r="E143" s="111"/>
      <c r="F143" s="171"/>
      <c r="G143" s="112"/>
    </row>
    <row r="144" spans="2:7" ht="15" customHeight="1">
      <c r="B144" s="109"/>
      <c r="C144" s="114"/>
      <c r="D144" s="110"/>
      <c r="E144" s="111"/>
      <c r="F144" s="171"/>
      <c r="G144" s="112"/>
    </row>
    <row r="145" spans="2:7" ht="15" customHeight="1">
      <c r="B145" s="109"/>
      <c r="C145" s="114"/>
      <c r="D145" s="110"/>
      <c r="E145" s="111"/>
      <c r="F145" s="171"/>
      <c r="G145" s="112"/>
    </row>
    <row r="146" spans="2:7" ht="15" customHeight="1">
      <c r="B146" s="109"/>
      <c r="C146" s="114"/>
      <c r="D146" s="110"/>
      <c r="E146" s="111"/>
      <c r="F146" s="171"/>
      <c r="G146" s="112"/>
    </row>
    <row r="147" spans="2:7" ht="15" customHeight="1">
      <c r="B147" s="109"/>
      <c r="C147" s="114"/>
      <c r="D147" s="110"/>
      <c r="E147" s="111"/>
      <c r="F147" s="171"/>
      <c r="G147" s="112"/>
    </row>
    <row r="148" spans="2:7" ht="15" customHeight="1">
      <c r="B148" s="109"/>
      <c r="C148" s="114"/>
      <c r="D148" s="110"/>
      <c r="E148" s="111"/>
      <c r="F148" s="171"/>
      <c r="G148" s="112"/>
    </row>
    <row r="149" spans="2:7" ht="15" customHeight="1">
      <c r="B149" s="109"/>
      <c r="C149" s="170"/>
      <c r="D149" s="110"/>
      <c r="E149" s="111"/>
      <c r="F149" s="171"/>
      <c r="G149" s="112"/>
    </row>
    <row r="150" spans="2:7" ht="15" customHeight="1">
      <c r="B150" s="109"/>
      <c r="C150" s="170"/>
      <c r="D150" s="110"/>
      <c r="E150" s="111"/>
      <c r="F150" s="171"/>
      <c r="G150" s="112"/>
    </row>
    <row r="151" spans="2:7" ht="15" customHeight="1">
      <c r="B151" s="109"/>
      <c r="C151" s="170"/>
      <c r="D151" s="110"/>
      <c r="E151" s="111"/>
      <c r="F151" s="171"/>
      <c r="G151" s="112"/>
    </row>
    <row r="152" spans="2:7" ht="15" customHeight="1">
      <c r="B152" s="109"/>
      <c r="C152" s="170"/>
      <c r="D152" s="110"/>
      <c r="E152" s="111"/>
      <c r="F152" s="171"/>
      <c r="G152" s="112"/>
    </row>
    <row r="153" spans="2:7" ht="15" customHeight="1">
      <c r="B153" s="109"/>
      <c r="C153" s="170"/>
      <c r="D153" s="110"/>
      <c r="E153" s="111"/>
      <c r="F153" s="171"/>
      <c r="G153" s="112"/>
    </row>
    <row r="154" spans="2:7" ht="15" customHeight="1"/>
    <row r="155" spans="2:7" ht="15" customHeight="1"/>
    <row r="156" spans="2:7" ht="15" customHeight="1"/>
    <row r="157" spans="2:7" ht="15" customHeight="1"/>
    <row r="1048523" ht="12.75" customHeight="1"/>
    <row r="1048524" ht="12.75" customHeight="1"/>
    <row r="1048525" ht="12.75" customHeight="1"/>
    <row r="1048526" ht="12.75" customHeight="1"/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10">
    <mergeCell ref="B55:G55"/>
    <mergeCell ref="B50:G50"/>
    <mergeCell ref="G1:G2"/>
    <mergeCell ref="E1:E2"/>
    <mergeCell ref="F1:F2"/>
    <mergeCell ref="B3:G3"/>
    <mergeCell ref="B19:G19"/>
    <mergeCell ref="B42:G42"/>
    <mergeCell ref="B1:D2"/>
    <mergeCell ref="B36:G36"/>
  </mergeCells>
  <phoneticPr fontId="23" type="noConversion"/>
  <conditionalFormatting sqref="B3 B4:C18 B19 B20:C35 B36 B37:C41 B42 B43:C49 C62:C157">
    <cfRule type="cellIs" dxfId="15" priority="2" operator="equal">
      <formula>"Y"</formula>
    </cfRule>
    <cfRule type="cellIs" dxfId="14" priority="3" operator="equal">
      <formula>"X"</formula>
    </cfRule>
    <cfRule type="cellIs" dxfId="13" priority="4" operator="equal">
      <formula>"SPARE"</formula>
    </cfRule>
  </conditionalFormatting>
  <conditionalFormatting sqref="B4:C18">
    <cfRule type="cellIs" dxfId="12" priority="5" operator="equal">
      <formula>"Y"</formula>
    </cfRule>
    <cfRule type="cellIs" dxfId="11" priority="6" operator="equal">
      <formula>"X"</formula>
    </cfRule>
    <cfRule type="cellIs" dxfId="10" priority="7" operator="equal">
      <formula>"SPARE"</formula>
    </cfRule>
    <cfRule type="cellIs" dxfId="9" priority="8" operator="equal">
      <formula>"Y"</formula>
    </cfRule>
    <cfRule type="cellIs" dxfId="8" priority="9" operator="equal">
      <formula>"X"</formula>
    </cfRule>
    <cfRule type="cellIs" dxfId="7" priority="10" operator="equal">
      <formula>"SPARE"</formula>
    </cfRule>
    <cfRule type="cellIs" dxfId="6" priority="11" operator="equal">
      <formula>"Y"</formula>
    </cfRule>
    <cfRule type="cellIs" dxfId="5" priority="12" operator="equal">
      <formula>"X"</formula>
    </cfRule>
    <cfRule type="cellIs" dxfId="4" priority="13" operator="equal">
      <formula>"SPARE"</formula>
    </cfRule>
  </conditionalFormatting>
  <dataValidations count="1">
    <dataValidation type="list" allowBlank="1" showInputMessage="1" showErrorMessage="1" sqref="E4:E18 E20:E35 E37:E41 E56:E59 E51:E54 E43:E49" xr:uid="{00000000-0002-0000-0600-000000000000}">
      <formula1>"완료,불필요"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R14"/>
  <sheetViews>
    <sheetView zoomScaleNormal="100" workbookViewId="0">
      <selection activeCell="E2" sqref="E2"/>
    </sheetView>
  </sheetViews>
  <sheetFormatPr defaultColWidth="9" defaultRowHeight="11.5"/>
  <cols>
    <col min="1" max="3" width="9" style="62" customWidth="1"/>
    <col min="4" max="4" width="19.33203125" style="62" customWidth="1"/>
    <col min="5" max="5" width="31.1640625" style="62" customWidth="1"/>
    <col min="6" max="9" width="9" style="62" customWidth="1"/>
    <col min="10" max="10" width="49.5" style="62" customWidth="1"/>
    <col min="11" max="12" width="9" style="62" customWidth="1"/>
    <col min="13" max="16384" width="9" style="62"/>
  </cols>
  <sheetData>
    <row r="1" spans="2:18" ht="11.25" customHeight="1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66"/>
      <c r="O1" s="66"/>
      <c r="P1" s="66"/>
      <c r="Q1" s="66"/>
      <c r="R1" s="66"/>
    </row>
    <row r="2" spans="2:18" s="117" customFormat="1" ht="15" customHeight="1">
      <c r="B2" s="118"/>
      <c r="C2" s="119"/>
      <c r="D2" s="119" t="s">
        <v>343</v>
      </c>
      <c r="E2" s="119" t="s">
        <v>402</v>
      </c>
      <c r="F2" s="119" t="s">
        <v>344</v>
      </c>
      <c r="G2" s="119" t="s">
        <v>345</v>
      </c>
      <c r="H2" s="119" t="s">
        <v>346</v>
      </c>
      <c r="I2" s="119" t="s">
        <v>347</v>
      </c>
      <c r="J2" s="119" t="s">
        <v>13</v>
      </c>
      <c r="K2" s="119" t="s">
        <v>348</v>
      </c>
      <c r="L2" s="120" t="s">
        <v>82</v>
      </c>
      <c r="M2" s="121"/>
      <c r="N2" s="121"/>
      <c r="O2" s="150" t="s">
        <v>75</v>
      </c>
      <c r="P2" s="150" t="s">
        <v>125</v>
      </c>
      <c r="Q2" s="150" t="s">
        <v>76</v>
      </c>
      <c r="R2" s="150" t="s">
        <v>77</v>
      </c>
    </row>
    <row r="3" spans="2:18" ht="15" customHeight="1">
      <c r="B3" s="253" t="s">
        <v>349</v>
      </c>
      <c r="C3" s="122">
        <v>1</v>
      </c>
      <c r="D3" s="123" t="s">
        <v>350</v>
      </c>
      <c r="E3" s="123" t="s">
        <v>351</v>
      </c>
      <c r="F3" s="124"/>
      <c r="G3" s="124"/>
      <c r="H3" s="124"/>
      <c r="I3" s="124"/>
      <c r="J3" s="123" t="s">
        <v>352</v>
      </c>
      <c r="K3" s="125"/>
      <c r="L3" s="126"/>
      <c r="M3" s="66"/>
      <c r="N3" s="66"/>
      <c r="O3" s="16">
        <f>COUNTIF(L3:L15, "*완료*")</f>
        <v>0</v>
      </c>
      <c r="P3" s="16">
        <f>COUNTIF(L3:L15, "*불필요*")</f>
        <v>0</v>
      </c>
      <c r="Q3" s="16">
        <f>COUNTA(D3:D15)</f>
        <v>1</v>
      </c>
      <c r="R3" s="47">
        <f>(O3+P3)/Q3</f>
        <v>0</v>
      </c>
    </row>
    <row r="4" spans="2:18" ht="15" customHeight="1">
      <c r="B4" s="254"/>
      <c r="C4" s="122">
        <v>2</v>
      </c>
      <c r="D4" s="123"/>
      <c r="E4" s="123"/>
      <c r="F4" s="124"/>
      <c r="G4" s="124"/>
      <c r="H4" s="124"/>
      <c r="I4" s="124"/>
      <c r="J4" s="123"/>
      <c r="K4" s="125"/>
      <c r="L4" s="126"/>
      <c r="M4" s="66"/>
      <c r="N4" s="66"/>
      <c r="O4" s="66"/>
      <c r="P4" s="66"/>
      <c r="Q4" s="66"/>
      <c r="R4" s="66"/>
    </row>
    <row r="5" spans="2:18" ht="15" customHeight="1">
      <c r="B5" s="254"/>
      <c r="C5" s="122">
        <v>3</v>
      </c>
      <c r="D5" s="123"/>
      <c r="E5" s="123"/>
      <c r="F5" s="124"/>
      <c r="G5" s="124"/>
      <c r="H5" s="124"/>
      <c r="I5" s="124"/>
      <c r="J5" s="123"/>
      <c r="K5" s="125"/>
      <c r="L5" s="126"/>
      <c r="M5" s="66"/>
      <c r="N5" s="66"/>
      <c r="O5" s="66"/>
      <c r="P5" s="66"/>
      <c r="Q5" s="66"/>
      <c r="R5" s="66"/>
    </row>
    <row r="6" spans="2:18" ht="15" customHeight="1">
      <c r="B6" s="254"/>
      <c r="C6" s="122">
        <v>4</v>
      </c>
      <c r="D6" s="123"/>
      <c r="E6" s="123"/>
      <c r="F6" s="124"/>
      <c r="G6" s="124"/>
      <c r="H6" s="124"/>
      <c r="I6" s="124"/>
      <c r="J6" s="123"/>
      <c r="K6" s="125"/>
      <c r="L6" s="126"/>
      <c r="M6" s="66"/>
      <c r="N6" s="66"/>
      <c r="O6" s="66"/>
      <c r="P6" s="66"/>
      <c r="Q6" s="66"/>
      <c r="R6" s="66"/>
    </row>
    <row r="7" spans="2:18" ht="15" customHeight="1">
      <c r="B7" s="254"/>
      <c r="C7" s="122">
        <v>5</v>
      </c>
      <c r="D7" s="123"/>
      <c r="E7" s="123"/>
      <c r="F7" s="124"/>
      <c r="G7" s="124"/>
      <c r="H7" s="124"/>
      <c r="I7" s="124"/>
      <c r="J7" s="123"/>
      <c r="K7" s="125"/>
      <c r="L7" s="126"/>
      <c r="M7" s="66"/>
      <c r="N7" s="66"/>
      <c r="O7" s="66"/>
      <c r="P7" s="66"/>
      <c r="Q7" s="66"/>
      <c r="R7" s="66"/>
    </row>
    <row r="8" spans="2:18" ht="15" customHeight="1">
      <c r="B8" s="254"/>
      <c r="C8" s="122">
        <v>6</v>
      </c>
      <c r="D8" s="123"/>
      <c r="E8" s="123"/>
      <c r="F8" s="124"/>
      <c r="G8" s="124"/>
      <c r="H8" s="124"/>
      <c r="I8" s="124"/>
      <c r="J8" s="123"/>
      <c r="K8" s="125"/>
      <c r="L8" s="126"/>
      <c r="M8" s="66"/>
      <c r="N8" s="66"/>
      <c r="O8" s="66"/>
      <c r="P8" s="66"/>
      <c r="Q8" s="66"/>
      <c r="R8" s="66"/>
    </row>
    <row r="9" spans="2:18" ht="15" customHeight="1">
      <c r="B9" s="254"/>
      <c r="C9" s="122">
        <v>7</v>
      </c>
      <c r="D9" s="123"/>
      <c r="E9" s="123"/>
      <c r="F9" s="124"/>
      <c r="G9" s="124"/>
      <c r="H9" s="124"/>
      <c r="I9" s="124"/>
      <c r="J9" s="123"/>
      <c r="K9" s="125"/>
      <c r="L9" s="126"/>
      <c r="M9" s="66"/>
      <c r="N9" s="66"/>
      <c r="O9" s="66"/>
      <c r="P9" s="66"/>
      <c r="Q9" s="66"/>
      <c r="R9" s="66"/>
    </row>
    <row r="10" spans="2:18" ht="15" customHeight="1">
      <c r="B10" s="254"/>
      <c r="C10" s="122">
        <v>8</v>
      </c>
      <c r="D10" s="123"/>
      <c r="E10" s="123"/>
      <c r="F10" s="124"/>
      <c r="G10" s="124"/>
      <c r="H10" s="124"/>
      <c r="I10" s="124"/>
      <c r="J10" s="123"/>
      <c r="K10" s="125"/>
      <c r="L10" s="126"/>
      <c r="M10" s="66"/>
      <c r="N10" s="66"/>
      <c r="O10" s="66"/>
      <c r="P10" s="66"/>
      <c r="Q10" s="66"/>
      <c r="R10" s="66"/>
    </row>
    <row r="11" spans="2:18" ht="15" customHeight="1">
      <c r="B11" s="254"/>
      <c r="C11" s="122">
        <v>9</v>
      </c>
      <c r="D11" s="123"/>
      <c r="E11" s="123"/>
      <c r="F11" s="124"/>
      <c r="G11" s="124"/>
      <c r="H11" s="124"/>
      <c r="I11" s="124"/>
      <c r="J11" s="123"/>
      <c r="K11" s="125"/>
      <c r="L11" s="126"/>
      <c r="M11" s="66"/>
      <c r="N11" s="66"/>
      <c r="O11" s="66"/>
      <c r="P11" s="66"/>
      <c r="Q11" s="66"/>
      <c r="R11" s="66"/>
    </row>
    <row r="12" spans="2:18" ht="15" customHeight="1">
      <c r="B12" s="254"/>
      <c r="C12" s="122">
        <v>10</v>
      </c>
      <c r="D12" s="123"/>
      <c r="E12" s="123"/>
      <c r="F12" s="124"/>
      <c r="G12" s="124"/>
      <c r="H12" s="124"/>
      <c r="I12" s="124"/>
      <c r="J12" s="123"/>
      <c r="K12" s="125"/>
      <c r="L12" s="126"/>
      <c r="M12" s="66"/>
      <c r="N12" s="66"/>
      <c r="O12" s="66"/>
      <c r="P12" s="66"/>
      <c r="Q12" s="66"/>
      <c r="R12" s="66"/>
    </row>
    <row r="13" spans="2:18" ht="15" customHeight="1">
      <c r="B13" s="254"/>
      <c r="C13" s="122">
        <v>11</v>
      </c>
      <c r="D13" s="123"/>
      <c r="E13" s="123"/>
      <c r="F13" s="124"/>
      <c r="G13" s="124"/>
      <c r="H13" s="124"/>
      <c r="I13" s="124"/>
      <c r="J13" s="123"/>
      <c r="K13" s="125"/>
      <c r="L13" s="126"/>
      <c r="M13" s="66"/>
      <c r="N13" s="66"/>
      <c r="O13" s="66"/>
      <c r="P13" s="66"/>
      <c r="Q13" s="66"/>
      <c r="R13" s="66"/>
    </row>
    <row r="14" spans="2:18" ht="15" customHeight="1">
      <c r="B14" s="255"/>
      <c r="C14" s="127">
        <v>12</v>
      </c>
      <c r="D14" s="128"/>
      <c r="E14" s="128"/>
      <c r="F14" s="129"/>
      <c r="G14" s="129"/>
      <c r="H14" s="129"/>
      <c r="I14" s="129"/>
      <c r="J14" s="128"/>
      <c r="K14" s="130"/>
      <c r="L14" s="131"/>
      <c r="M14" s="66"/>
      <c r="N14" s="66"/>
      <c r="O14" s="66"/>
      <c r="P14" s="66"/>
      <c r="Q14" s="66"/>
      <c r="R14" s="66"/>
    </row>
  </sheetData>
  <mergeCells count="1">
    <mergeCell ref="B3:B14"/>
  </mergeCells>
  <phoneticPr fontId="23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N81"/>
  <sheetViews>
    <sheetView zoomScaleNormal="100" workbookViewId="0">
      <selection activeCell="H10" sqref="H10"/>
    </sheetView>
  </sheetViews>
  <sheetFormatPr defaultColWidth="9" defaultRowHeight="13.5" customHeight="1"/>
  <cols>
    <col min="1" max="1" width="3.25" style="8" customWidth="1"/>
    <col min="2" max="2" width="9" style="9" customWidth="1"/>
    <col min="3" max="3" width="24.33203125" style="8" customWidth="1"/>
    <col min="4" max="4" width="9.83203125" style="8" customWidth="1"/>
    <col min="5" max="5" width="24.5" style="8" customWidth="1"/>
    <col min="6" max="6" width="33.1640625" style="8" customWidth="1"/>
    <col min="7" max="7" width="6" style="9" customWidth="1"/>
    <col min="8" max="9" width="9" style="8" customWidth="1"/>
    <col min="10" max="12" width="9.08203125" style="8" customWidth="1"/>
    <col min="13" max="13" width="9.25" style="8" customWidth="1"/>
    <col min="14" max="15" width="9" style="8" customWidth="1"/>
    <col min="16" max="16384" width="9" style="8"/>
  </cols>
  <sheetData>
    <row r="1" spans="2:14" ht="13.5" customHeight="1">
      <c r="B1" s="132" t="s">
        <v>353</v>
      </c>
      <c r="C1" s="132" t="s">
        <v>354</v>
      </c>
      <c r="D1" s="132" t="s">
        <v>355</v>
      </c>
      <c r="E1" s="132" t="s">
        <v>356</v>
      </c>
      <c r="F1" s="132" t="s">
        <v>13</v>
      </c>
      <c r="G1" s="132" t="s">
        <v>82</v>
      </c>
      <c r="H1" s="13"/>
      <c r="I1" s="13"/>
      <c r="J1" s="16" t="s">
        <v>75</v>
      </c>
      <c r="K1" s="16" t="s">
        <v>125</v>
      </c>
      <c r="L1" s="16" t="s">
        <v>76</v>
      </c>
      <c r="M1" s="16" t="s">
        <v>77</v>
      </c>
      <c r="N1" s="13"/>
    </row>
    <row r="2" spans="2:14" ht="13.5" customHeight="1">
      <c r="B2" s="133">
        <v>1</v>
      </c>
      <c r="C2" s="61" t="s">
        <v>357</v>
      </c>
      <c r="D2" s="133" t="s">
        <v>358</v>
      </c>
      <c r="E2" s="134"/>
      <c r="F2" s="61" t="s">
        <v>359</v>
      </c>
      <c r="G2" s="133"/>
      <c r="H2" s="13"/>
      <c r="I2" s="13"/>
      <c r="J2" s="16">
        <f>COUNTIF(G:G, "*완료*")</f>
        <v>0</v>
      </c>
      <c r="K2" s="16">
        <f>COUNTIF(G:G, "*불필요*")</f>
        <v>0</v>
      </c>
      <c r="L2" s="16">
        <f>COUNTA(D2:D75)</f>
        <v>4</v>
      </c>
      <c r="M2" s="47">
        <f>(J2+K2)/L2</f>
        <v>0</v>
      </c>
      <c r="N2" s="13"/>
    </row>
    <row r="3" spans="2:14" ht="13.5" customHeight="1">
      <c r="B3" s="133">
        <v>2</v>
      </c>
      <c r="C3" s="61" t="s">
        <v>101</v>
      </c>
      <c r="D3" s="133" t="s">
        <v>358</v>
      </c>
      <c r="E3" s="134"/>
      <c r="F3" s="61" t="s">
        <v>360</v>
      </c>
      <c r="G3" s="133"/>
      <c r="H3" s="13"/>
      <c r="I3" s="13"/>
      <c r="J3" s="13"/>
      <c r="K3" s="13"/>
      <c r="L3" s="13"/>
      <c r="M3" s="13"/>
      <c r="N3" s="13"/>
    </row>
    <row r="4" spans="2:14" ht="13.5" customHeight="1">
      <c r="B4" s="133">
        <v>3</v>
      </c>
      <c r="C4" s="61" t="s">
        <v>361</v>
      </c>
      <c r="D4" s="133" t="s">
        <v>362</v>
      </c>
      <c r="E4" s="135"/>
      <c r="F4" s="136" t="s">
        <v>363</v>
      </c>
      <c r="G4" s="133"/>
      <c r="H4" s="13"/>
      <c r="I4" s="13"/>
      <c r="J4" s="13"/>
      <c r="K4" s="13"/>
      <c r="L4" s="13"/>
      <c r="M4" s="13"/>
      <c r="N4" s="13"/>
    </row>
    <row r="5" spans="2:14" ht="13.5" customHeight="1">
      <c r="B5" s="133">
        <v>4</v>
      </c>
      <c r="C5" s="61" t="s">
        <v>364</v>
      </c>
      <c r="D5" s="137" t="s">
        <v>152</v>
      </c>
      <c r="E5" s="134"/>
      <c r="F5" s="61" t="s">
        <v>365</v>
      </c>
      <c r="G5" s="133"/>
      <c r="H5" s="13"/>
      <c r="I5" s="13"/>
      <c r="J5" s="13"/>
      <c r="K5" s="13"/>
      <c r="L5" s="13"/>
      <c r="M5" s="13"/>
      <c r="N5" s="13"/>
    </row>
    <row r="6" spans="2:14" ht="13.5" customHeight="1">
      <c r="B6" s="133"/>
      <c r="C6" s="134"/>
      <c r="D6" s="138"/>
      <c r="E6" s="134"/>
      <c r="F6" s="134"/>
      <c r="G6" s="133"/>
      <c r="H6" s="13"/>
      <c r="I6" s="13"/>
      <c r="J6" s="13"/>
      <c r="K6" s="13"/>
      <c r="L6" s="13"/>
      <c r="M6" s="13"/>
      <c r="N6" s="13"/>
    </row>
    <row r="7" spans="2:14" ht="13.5" customHeight="1">
      <c r="B7" s="133"/>
      <c r="C7" s="134"/>
      <c r="D7" s="138"/>
      <c r="E7" s="134"/>
      <c r="F7" s="134"/>
      <c r="G7" s="133"/>
      <c r="H7" s="13"/>
      <c r="I7" s="13"/>
      <c r="J7" s="13"/>
      <c r="K7" s="13"/>
      <c r="L7" s="13"/>
      <c r="M7" s="13"/>
      <c r="N7" s="13"/>
    </row>
    <row r="8" spans="2:14" ht="13.5" customHeight="1">
      <c r="B8" s="133"/>
      <c r="C8" s="134"/>
      <c r="D8" s="138"/>
      <c r="E8" s="139"/>
      <c r="F8" s="139"/>
      <c r="G8" s="133"/>
      <c r="H8" s="13"/>
      <c r="I8" s="13"/>
      <c r="J8" s="13"/>
      <c r="K8" s="13"/>
      <c r="L8" s="13"/>
      <c r="M8" s="13"/>
      <c r="N8" s="13"/>
    </row>
    <row r="9" spans="2:14" ht="13.5" customHeight="1">
      <c r="B9" s="133"/>
      <c r="C9" s="134"/>
      <c r="D9" s="138"/>
      <c r="E9" s="139"/>
      <c r="F9" s="139"/>
      <c r="G9" s="133"/>
      <c r="H9" s="13"/>
      <c r="I9" s="13"/>
      <c r="J9" s="13"/>
      <c r="K9" s="13"/>
      <c r="L9" s="13"/>
      <c r="M9" s="13"/>
      <c r="N9" s="13"/>
    </row>
    <row r="10" spans="2:14" ht="13.5" customHeight="1">
      <c r="B10" s="133"/>
      <c r="C10" s="134"/>
      <c r="D10" s="138"/>
      <c r="E10" s="139"/>
      <c r="F10" s="139"/>
      <c r="G10" s="133"/>
      <c r="H10" s="13"/>
      <c r="I10" s="13"/>
      <c r="J10" s="13"/>
      <c r="K10" s="13"/>
      <c r="L10" s="13"/>
      <c r="M10" s="13"/>
      <c r="N10" s="13"/>
    </row>
    <row r="11" spans="2:14" ht="13.5" customHeight="1">
      <c r="B11" s="133"/>
      <c r="C11" s="134"/>
      <c r="D11" s="138"/>
      <c r="E11" s="139"/>
      <c r="F11" s="139"/>
      <c r="G11" s="133"/>
      <c r="H11" s="13"/>
      <c r="I11" s="13"/>
      <c r="J11" s="13"/>
      <c r="K11" s="13"/>
      <c r="L11" s="13"/>
      <c r="M11" s="13"/>
      <c r="N11" s="13"/>
    </row>
    <row r="12" spans="2:14" ht="13.5" customHeight="1">
      <c r="B12" s="133"/>
      <c r="C12" s="134"/>
      <c r="D12" s="138"/>
      <c r="E12" s="139"/>
      <c r="F12" s="139"/>
      <c r="G12" s="133"/>
      <c r="H12" s="13"/>
      <c r="I12" s="13"/>
      <c r="J12" s="13"/>
      <c r="K12" s="13"/>
      <c r="L12" s="13"/>
      <c r="M12" s="13"/>
      <c r="N12" s="13"/>
    </row>
    <row r="13" spans="2:14" ht="13.5" customHeight="1">
      <c r="B13" s="133"/>
      <c r="C13" s="134"/>
      <c r="D13" s="138"/>
      <c r="E13" s="139"/>
      <c r="F13" s="139"/>
      <c r="G13" s="133"/>
      <c r="H13" s="13"/>
      <c r="I13" s="13"/>
      <c r="J13" s="13"/>
      <c r="K13" s="13"/>
      <c r="L13" s="13"/>
      <c r="M13" s="13"/>
      <c r="N13" s="13"/>
    </row>
    <row r="14" spans="2:14" ht="13.5" customHeight="1">
      <c r="B14" s="133"/>
      <c r="C14" s="134"/>
      <c r="D14" s="138"/>
      <c r="E14" s="139"/>
      <c r="F14" s="139"/>
      <c r="G14" s="133"/>
      <c r="H14" s="13"/>
      <c r="I14" s="13"/>
      <c r="J14" s="13"/>
      <c r="K14" s="13"/>
      <c r="L14" s="13"/>
      <c r="M14" s="13"/>
      <c r="N14" s="13"/>
    </row>
    <row r="15" spans="2:14" ht="13.5" customHeight="1">
      <c r="B15" s="133"/>
      <c r="C15" s="134"/>
      <c r="D15" s="138"/>
      <c r="E15" s="134"/>
      <c r="F15" s="134"/>
      <c r="G15" s="133"/>
      <c r="H15" s="13"/>
      <c r="I15" s="13"/>
      <c r="J15" s="13"/>
      <c r="K15" s="13"/>
      <c r="L15" s="13"/>
      <c r="M15" s="13"/>
      <c r="N15" s="13"/>
    </row>
    <row r="16" spans="2:14" ht="13.5" customHeight="1">
      <c r="B16" s="133"/>
      <c r="C16" s="134"/>
      <c r="D16" s="138"/>
      <c r="E16" s="134"/>
      <c r="F16" s="134"/>
      <c r="G16" s="133"/>
      <c r="H16" s="13"/>
      <c r="I16" s="13"/>
      <c r="J16" s="13"/>
      <c r="K16" s="13"/>
      <c r="L16" s="13"/>
      <c r="M16" s="13"/>
      <c r="N16" s="13"/>
    </row>
    <row r="17" spans="2:14" ht="13.5" customHeight="1">
      <c r="B17" s="133"/>
      <c r="C17" s="134"/>
      <c r="D17" s="138"/>
      <c r="E17" s="139"/>
      <c r="F17" s="139"/>
      <c r="G17" s="133"/>
      <c r="H17" s="13"/>
      <c r="I17" s="13"/>
      <c r="J17" s="13"/>
      <c r="K17" s="13"/>
      <c r="L17" s="13"/>
      <c r="M17" s="13"/>
      <c r="N17" s="13"/>
    </row>
    <row r="18" spans="2:14" ht="13.5" customHeight="1">
      <c r="B18" s="133"/>
      <c r="C18" s="134"/>
      <c r="D18" s="138"/>
      <c r="E18" s="139"/>
      <c r="F18" s="139"/>
      <c r="G18" s="133"/>
      <c r="H18" s="13"/>
      <c r="I18" s="13"/>
      <c r="J18" s="13"/>
      <c r="K18" s="13"/>
      <c r="L18" s="13"/>
      <c r="M18" s="13"/>
      <c r="N18" s="13"/>
    </row>
    <row r="19" spans="2:14" ht="13.5" customHeight="1">
      <c r="B19" s="133"/>
      <c r="C19" s="134"/>
      <c r="D19" s="138"/>
      <c r="E19" s="139"/>
      <c r="F19" s="139"/>
      <c r="G19" s="133"/>
      <c r="H19" s="13"/>
      <c r="I19" s="13"/>
      <c r="J19" s="13"/>
      <c r="K19" s="13"/>
      <c r="L19" s="13"/>
      <c r="M19" s="13"/>
      <c r="N19" s="13"/>
    </row>
    <row r="20" spans="2:14" ht="13.5" customHeight="1">
      <c r="B20" s="133"/>
      <c r="C20" s="134"/>
      <c r="D20" s="138"/>
      <c r="E20" s="139"/>
      <c r="F20" s="139"/>
      <c r="G20" s="133"/>
      <c r="H20" s="13"/>
      <c r="I20" s="13"/>
      <c r="J20" s="13"/>
      <c r="K20" s="13"/>
      <c r="L20" s="13"/>
      <c r="M20" s="13"/>
      <c r="N20" s="13"/>
    </row>
    <row r="21" spans="2:14" ht="13.5" customHeight="1">
      <c r="B21" s="133"/>
      <c r="C21" s="134"/>
      <c r="D21" s="138"/>
      <c r="E21" s="139"/>
      <c r="F21" s="139"/>
      <c r="G21" s="133"/>
      <c r="H21" s="13"/>
      <c r="I21" s="13"/>
      <c r="J21" s="13"/>
      <c r="K21" s="13"/>
      <c r="L21" s="13"/>
      <c r="M21" s="13"/>
      <c r="N21" s="13"/>
    </row>
    <row r="22" spans="2:14" ht="13.5" customHeight="1">
      <c r="B22" s="133"/>
      <c r="C22" s="134"/>
      <c r="D22" s="138"/>
      <c r="E22" s="139"/>
      <c r="F22" s="139"/>
      <c r="G22" s="133"/>
      <c r="H22" s="13"/>
      <c r="I22" s="13"/>
      <c r="J22" s="13"/>
      <c r="K22" s="13"/>
      <c r="L22" s="13"/>
      <c r="M22" s="13"/>
      <c r="N22" s="13"/>
    </row>
    <row r="23" spans="2:14" ht="13.5" customHeight="1">
      <c r="B23" s="133"/>
      <c r="C23" s="134"/>
      <c r="D23" s="138"/>
      <c r="E23" s="139"/>
      <c r="F23" s="139"/>
      <c r="G23" s="133"/>
      <c r="H23" s="13"/>
      <c r="I23" s="13"/>
      <c r="J23" s="13"/>
      <c r="K23" s="13"/>
      <c r="L23" s="13"/>
      <c r="M23" s="13"/>
      <c r="N23" s="13"/>
    </row>
    <row r="24" spans="2:14" ht="13.5" customHeight="1">
      <c r="B24" s="133"/>
      <c r="C24" s="134"/>
      <c r="D24" s="138"/>
      <c r="E24" s="134"/>
      <c r="F24" s="134"/>
      <c r="G24" s="133"/>
      <c r="H24" s="13"/>
      <c r="I24" s="13"/>
      <c r="J24" s="13"/>
      <c r="K24" s="13"/>
      <c r="L24" s="13"/>
      <c r="M24" s="13"/>
      <c r="N24" s="13"/>
    </row>
    <row r="25" spans="2:14" ht="13.5" customHeight="1">
      <c r="B25" s="133"/>
      <c r="C25" s="134"/>
      <c r="E25" s="134"/>
      <c r="F25" s="134"/>
      <c r="G25" s="133"/>
      <c r="H25" s="13"/>
      <c r="I25" s="13"/>
      <c r="J25" s="13"/>
      <c r="K25" s="13"/>
      <c r="L25" s="13"/>
      <c r="M25" s="13"/>
      <c r="N25" s="13"/>
    </row>
    <row r="26" spans="2:14" ht="13.5" customHeight="1">
      <c r="B26" s="133"/>
      <c r="C26" s="134"/>
      <c r="D26" s="138"/>
      <c r="E26" s="134"/>
      <c r="F26" s="134"/>
      <c r="G26" s="133"/>
      <c r="H26" s="13"/>
      <c r="I26" s="13"/>
      <c r="J26" s="13"/>
      <c r="K26" s="13"/>
      <c r="L26" s="13"/>
      <c r="M26" s="13"/>
      <c r="N26" s="13"/>
    </row>
    <row r="27" spans="2:14" ht="13.5" customHeight="1">
      <c r="B27" s="133"/>
      <c r="C27" s="134"/>
      <c r="D27" s="138"/>
      <c r="E27" s="134"/>
      <c r="F27" s="134"/>
      <c r="G27" s="133"/>
      <c r="H27" s="13"/>
      <c r="I27" s="13"/>
      <c r="J27" s="13"/>
      <c r="K27" s="13"/>
      <c r="L27" s="13"/>
      <c r="M27" s="13"/>
      <c r="N27" s="13"/>
    </row>
    <row r="28" spans="2:14" ht="13.5" customHeight="1">
      <c r="B28" s="133"/>
      <c r="C28" s="134"/>
      <c r="D28" s="138"/>
      <c r="E28" s="134"/>
      <c r="F28" s="134"/>
      <c r="G28" s="133"/>
      <c r="H28" s="13"/>
      <c r="I28" s="13"/>
      <c r="J28" s="13"/>
      <c r="K28" s="13"/>
      <c r="L28" s="13"/>
      <c r="M28" s="13"/>
      <c r="N28" s="13"/>
    </row>
    <row r="29" spans="2:14" ht="13.5" customHeight="1">
      <c r="B29" s="133"/>
      <c r="C29" s="134"/>
      <c r="D29" s="138"/>
      <c r="E29" s="134"/>
      <c r="F29" s="134"/>
      <c r="G29" s="133"/>
      <c r="H29" s="13"/>
      <c r="I29" s="13"/>
      <c r="J29" s="13"/>
      <c r="K29" s="13"/>
      <c r="L29" s="13"/>
      <c r="M29" s="13"/>
      <c r="N29" s="13"/>
    </row>
    <row r="30" spans="2:14" ht="13.5" customHeight="1">
      <c r="B30" s="133"/>
      <c r="C30" s="134"/>
      <c r="D30" s="138"/>
      <c r="E30" s="134"/>
      <c r="F30" s="134"/>
      <c r="G30" s="133"/>
      <c r="H30" s="13"/>
      <c r="I30" s="13"/>
      <c r="J30" s="13"/>
      <c r="K30" s="13"/>
      <c r="L30" s="13"/>
      <c r="M30" s="13"/>
      <c r="N30" s="13"/>
    </row>
    <row r="31" spans="2:14" ht="13.5" customHeight="1">
      <c r="B31" s="133"/>
      <c r="C31" s="134"/>
      <c r="D31" s="138"/>
      <c r="E31" s="134"/>
      <c r="F31" s="134"/>
      <c r="G31" s="133"/>
      <c r="H31" s="13"/>
      <c r="I31" s="13"/>
      <c r="J31" s="13"/>
      <c r="K31" s="13"/>
      <c r="L31" s="13"/>
      <c r="M31" s="13"/>
      <c r="N31" s="13"/>
    </row>
    <row r="32" spans="2:14" ht="13.5" customHeight="1">
      <c r="B32" s="133"/>
      <c r="C32" s="134"/>
      <c r="D32" s="138"/>
      <c r="E32" s="139"/>
      <c r="F32" s="139"/>
      <c r="G32" s="133"/>
      <c r="H32" s="13"/>
      <c r="I32" s="13"/>
      <c r="J32" s="13"/>
      <c r="K32" s="13"/>
      <c r="L32" s="13"/>
      <c r="M32" s="13"/>
      <c r="N32" s="13"/>
    </row>
    <row r="33" spans="2:14" ht="13.5" customHeight="1">
      <c r="B33" s="133"/>
      <c r="C33" s="134"/>
      <c r="D33" s="138"/>
      <c r="E33" s="139"/>
      <c r="F33" s="139"/>
      <c r="G33" s="133"/>
      <c r="H33" s="13"/>
      <c r="I33" s="13"/>
      <c r="J33" s="13"/>
      <c r="K33" s="13"/>
      <c r="L33" s="13"/>
      <c r="M33" s="13"/>
      <c r="N33" s="13"/>
    </row>
    <row r="34" spans="2:14" ht="13.5" customHeight="1">
      <c r="B34" s="133"/>
      <c r="C34" s="134"/>
      <c r="D34" s="138"/>
      <c r="E34" s="139"/>
      <c r="F34" s="139"/>
      <c r="G34" s="133"/>
      <c r="H34" s="13"/>
      <c r="I34" s="13"/>
      <c r="J34" s="13"/>
      <c r="K34" s="13"/>
      <c r="L34" s="13"/>
      <c r="M34" s="13"/>
      <c r="N34" s="13"/>
    </row>
    <row r="35" spans="2:14" ht="13.5" customHeight="1">
      <c r="B35" s="133"/>
      <c r="C35" s="134"/>
      <c r="D35" s="138"/>
      <c r="E35" s="139"/>
      <c r="F35" s="139"/>
      <c r="G35" s="133"/>
      <c r="H35" s="13"/>
      <c r="I35" s="13"/>
      <c r="J35" s="13"/>
      <c r="K35" s="13"/>
      <c r="L35" s="13"/>
      <c r="M35" s="13"/>
      <c r="N35" s="13"/>
    </row>
    <row r="36" spans="2:14" ht="13.5" customHeight="1">
      <c r="B36" s="133"/>
      <c r="C36" s="134"/>
      <c r="D36" s="138"/>
      <c r="E36" s="139"/>
      <c r="F36" s="139"/>
      <c r="G36" s="133"/>
      <c r="H36" s="13"/>
      <c r="I36" s="13"/>
      <c r="J36" s="13"/>
      <c r="K36" s="13"/>
      <c r="L36" s="13"/>
      <c r="M36" s="13"/>
      <c r="N36" s="13"/>
    </row>
    <row r="37" spans="2:14" ht="13.5" customHeight="1">
      <c r="B37" s="133"/>
      <c r="C37" s="134"/>
      <c r="D37" s="138"/>
      <c r="E37" s="139"/>
      <c r="F37" s="139"/>
      <c r="G37" s="133"/>
      <c r="H37" s="13"/>
      <c r="I37" s="13"/>
      <c r="J37" s="13"/>
      <c r="K37" s="13"/>
      <c r="L37" s="13"/>
      <c r="M37" s="13"/>
      <c r="N37" s="13"/>
    </row>
    <row r="38" spans="2:14" ht="13.5" customHeight="1">
      <c r="B38" s="133"/>
      <c r="C38" s="134"/>
      <c r="D38" s="138"/>
      <c r="E38" s="134"/>
      <c r="F38" s="134"/>
      <c r="G38" s="133"/>
      <c r="H38" s="13"/>
      <c r="I38" s="13"/>
      <c r="J38" s="13"/>
      <c r="K38" s="13"/>
      <c r="L38" s="13"/>
      <c r="M38" s="13"/>
      <c r="N38" s="13"/>
    </row>
    <row r="39" spans="2:14" ht="13.5" customHeight="1">
      <c r="B39" s="140"/>
      <c r="C39" s="135"/>
      <c r="D39" s="141"/>
      <c r="E39" s="135"/>
      <c r="F39" s="135"/>
      <c r="G39" s="133"/>
      <c r="H39" s="13"/>
      <c r="I39" s="13"/>
      <c r="J39" s="13"/>
      <c r="K39" s="13"/>
      <c r="L39" s="13"/>
      <c r="M39" s="13"/>
      <c r="N39" s="13"/>
    </row>
    <row r="40" spans="2:14" ht="13.5" customHeight="1">
      <c r="B40" s="133"/>
      <c r="C40" s="139"/>
      <c r="D40" s="139"/>
      <c r="E40" s="134"/>
      <c r="F40" s="134"/>
      <c r="G40" s="133"/>
      <c r="H40" s="13"/>
      <c r="I40" s="13"/>
      <c r="J40" s="13"/>
      <c r="K40" s="13"/>
      <c r="L40" s="13"/>
      <c r="M40" s="13"/>
      <c r="N40" s="13"/>
    </row>
    <row r="41" spans="2:14" ht="13.5" customHeight="1">
      <c r="B41" s="133"/>
      <c r="C41" s="139"/>
      <c r="D41" s="139"/>
      <c r="E41" s="139"/>
      <c r="F41" s="139"/>
      <c r="G41" s="142"/>
      <c r="H41" s="13"/>
      <c r="I41" s="13"/>
      <c r="J41" s="13"/>
      <c r="K41" s="13"/>
      <c r="L41" s="13"/>
      <c r="M41" s="13"/>
      <c r="N41" s="13"/>
    </row>
    <row r="42" spans="2:14" ht="13.5" customHeight="1">
      <c r="B42" s="133"/>
      <c r="C42" s="139"/>
      <c r="D42" s="139"/>
      <c r="E42" s="139"/>
      <c r="F42" s="139"/>
      <c r="G42" s="142"/>
      <c r="H42" s="13"/>
      <c r="I42" s="13"/>
      <c r="J42" s="13"/>
      <c r="K42" s="13"/>
      <c r="L42" s="13"/>
      <c r="M42" s="13"/>
      <c r="N42" s="13"/>
    </row>
    <row r="43" spans="2:14" ht="13.5" customHeight="1">
      <c r="B43" s="133"/>
      <c r="C43" s="139"/>
      <c r="D43" s="139"/>
      <c r="E43" s="139"/>
      <c r="F43" s="139"/>
      <c r="G43" s="142"/>
      <c r="H43" s="13"/>
      <c r="I43" s="13"/>
      <c r="J43" s="13"/>
      <c r="K43" s="13"/>
      <c r="L43" s="13"/>
      <c r="M43" s="13"/>
      <c r="N43" s="13"/>
    </row>
    <row r="44" spans="2:14" ht="13.5" customHeight="1">
      <c r="B44" s="133"/>
      <c r="C44" s="134"/>
      <c r="D44" s="134"/>
      <c r="E44" s="134"/>
      <c r="F44" s="134"/>
      <c r="G44" s="133"/>
      <c r="H44" s="13"/>
      <c r="I44" s="13"/>
      <c r="J44" s="13"/>
      <c r="K44" s="13"/>
      <c r="L44" s="13"/>
      <c r="M44" s="13"/>
      <c r="N44" s="13"/>
    </row>
    <row r="45" spans="2:14" ht="13.5" customHeight="1">
      <c r="B45" s="133"/>
      <c r="C45" s="134"/>
      <c r="D45" s="134"/>
      <c r="E45" s="134"/>
      <c r="F45" s="134"/>
      <c r="G45" s="133"/>
      <c r="H45" s="13"/>
      <c r="I45" s="13"/>
      <c r="J45" s="13"/>
      <c r="K45" s="13"/>
      <c r="L45" s="13"/>
      <c r="M45" s="13"/>
      <c r="N45" s="13"/>
    </row>
    <row r="46" spans="2:14" ht="13.5" customHeight="1">
      <c r="B46" s="133"/>
      <c r="C46" s="134"/>
      <c r="D46" s="134"/>
      <c r="E46" s="134"/>
      <c r="F46" s="134"/>
      <c r="G46" s="133"/>
      <c r="H46" s="13"/>
      <c r="I46" s="13"/>
      <c r="J46" s="13"/>
      <c r="K46" s="13"/>
      <c r="L46" s="13"/>
      <c r="M46" s="13"/>
      <c r="N46" s="13"/>
    </row>
    <row r="47" spans="2:14" ht="13.5" customHeight="1">
      <c r="B47" s="133"/>
      <c r="C47" s="134"/>
      <c r="D47" s="134"/>
      <c r="E47" s="134"/>
      <c r="F47" s="134"/>
      <c r="G47" s="133"/>
      <c r="H47" s="13"/>
      <c r="I47" s="13"/>
      <c r="J47" s="13"/>
      <c r="K47" s="13"/>
      <c r="L47" s="13"/>
      <c r="M47" s="13"/>
      <c r="N47" s="13"/>
    </row>
    <row r="48" spans="2:14" ht="13.5" customHeight="1">
      <c r="B48" s="133"/>
      <c r="C48" s="134"/>
      <c r="D48" s="134"/>
      <c r="E48" s="134"/>
      <c r="F48" s="134"/>
      <c r="G48" s="133"/>
      <c r="H48" s="13"/>
      <c r="I48" s="13"/>
      <c r="J48" s="13"/>
      <c r="K48" s="13"/>
      <c r="L48" s="13"/>
      <c r="M48" s="13"/>
      <c r="N48" s="13"/>
    </row>
    <row r="49" spans="2:14" ht="13.5" customHeight="1">
      <c r="B49" s="133"/>
      <c r="C49" s="134"/>
      <c r="D49" s="134"/>
      <c r="E49" s="134"/>
      <c r="F49" s="134"/>
      <c r="G49" s="133"/>
      <c r="H49" s="13"/>
      <c r="I49" s="13"/>
      <c r="J49" s="13"/>
      <c r="K49" s="13"/>
      <c r="L49" s="13"/>
      <c r="M49" s="13"/>
      <c r="N49" s="13"/>
    </row>
    <row r="50" spans="2:14" ht="13.5" customHeight="1">
      <c r="B50" s="133"/>
      <c r="C50" s="134"/>
      <c r="D50" s="134"/>
      <c r="E50" s="134"/>
      <c r="F50" s="134"/>
      <c r="G50" s="133"/>
      <c r="H50" s="13"/>
      <c r="I50" s="13"/>
      <c r="J50" s="13"/>
      <c r="K50" s="13"/>
      <c r="L50" s="13"/>
      <c r="M50" s="13"/>
      <c r="N50" s="13"/>
    </row>
    <row r="51" spans="2:14" ht="13.5" customHeight="1">
      <c r="B51" s="133"/>
      <c r="C51" s="134"/>
      <c r="D51" s="134"/>
      <c r="E51" s="134"/>
      <c r="F51" s="134"/>
      <c r="G51" s="133"/>
      <c r="H51" s="13"/>
      <c r="I51" s="13"/>
      <c r="J51" s="13"/>
      <c r="K51" s="13"/>
      <c r="L51" s="13"/>
      <c r="M51" s="13"/>
      <c r="N51" s="13"/>
    </row>
    <row r="52" spans="2:14" ht="13.5" customHeight="1">
      <c r="B52" s="133"/>
      <c r="C52" s="134"/>
      <c r="D52" s="134"/>
      <c r="E52" s="134"/>
      <c r="F52" s="134"/>
      <c r="G52" s="133"/>
      <c r="H52" s="13"/>
      <c r="I52" s="13"/>
      <c r="J52" s="13"/>
      <c r="K52" s="13"/>
      <c r="L52" s="13"/>
      <c r="M52" s="13"/>
      <c r="N52" s="13"/>
    </row>
    <row r="53" spans="2:14" ht="13.5" customHeight="1">
      <c r="B53" s="143"/>
      <c r="C53" s="144"/>
      <c r="D53" s="144"/>
      <c r="E53" s="144"/>
      <c r="F53" s="144"/>
      <c r="G53" s="143"/>
      <c r="H53" s="13"/>
      <c r="I53" s="13"/>
      <c r="J53" s="13"/>
      <c r="K53" s="13"/>
      <c r="L53" s="13"/>
      <c r="M53" s="13"/>
      <c r="N53" s="13"/>
    </row>
    <row r="54" spans="2:14" ht="13.5" customHeight="1">
      <c r="B54" s="133"/>
      <c r="C54" s="134"/>
      <c r="D54" s="134"/>
      <c r="E54" s="134"/>
      <c r="F54" s="134"/>
      <c r="G54" s="133"/>
      <c r="H54" s="13"/>
      <c r="I54" s="13"/>
      <c r="J54" s="13"/>
      <c r="K54" s="13"/>
      <c r="L54" s="13"/>
      <c r="M54" s="13"/>
      <c r="N54" s="13"/>
    </row>
    <row r="55" spans="2:14" ht="13.5" customHeight="1">
      <c r="B55" s="133"/>
      <c r="C55" s="134"/>
      <c r="D55" s="134"/>
      <c r="E55" s="134"/>
      <c r="F55" s="134"/>
      <c r="G55" s="133"/>
      <c r="H55" s="13"/>
      <c r="I55" s="13"/>
      <c r="J55" s="13"/>
      <c r="K55" s="13"/>
      <c r="L55" s="13"/>
      <c r="M55" s="13"/>
      <c r="N55" s="13"/>
    </row>
    <row r="56" spans="2:14" ht="13.5" customHeight="1">
      <c r="B56" s="133"/>
      <c r="C56" s="134"/>
      <c r="D56" s="134"/>
      <c r="E56" s="134"/>
      <c r="F56" s="134"/>
      <c r="G56" s="133"/>
      <c r="H56" s="13"/>
      <c r="I56" s="13"/>
      <c r="J56" s="13"/>
      <c r="K56" s="13"/>
      <c r="L56" s="13"/>
      <c r="M56" s="13"/>
      <c r="N56" s="13"/>
    </row>
    <row r="57" spans="2:14" ht="13.5" customHeight="1">
      <c r="B57" s="133"/>
      <c r="C57" s="134"/>
      <c r="D57" s="134"/>
      <c r="E57" s="134"/>
      <c r="F57" s="134"/>
      <c r="G57" s="133"/>
      <c r="H57" s="13"/>
      <c r="I57" s="13"/>
      <c r="J57" s="13"/>
      <c r="K57" s="13"/>
      <c r="L57" s="13"/>
      <c r="M57" s="13"/>
      <c r="N57" s="13"/>
    </row>
    <row r="58" spans="2:14" ht="13.5" customHeight="1">
      <c r="B58" s="133"/>
      <c r="C58" s="134"/>
      <c r="D58" s="134"/>
      <c r="E58" s="134"/>
      <c r="F58" s="134"/>
      <c r="G58" s="133"/>
      <c r="H58" s="13"/>
      <c r="I58" s="13"/>
      <c r="J58" s="13"/>
      <c r="K58" s="13"/>
      <c r="L58" s="13"/>
      <c r="M58" s="13"/>
      <c r="N58" s="13"/>
    </row>
    <row r="59" spans="2:14" ht="13.5" customHeight="1">
      <c r="B59" s="133"/>
      <c r="C59" s="134"/>
      <c r="D59" s="134"/>
      <c r="E59" s="134"/>
      <c r="F59" s="134"/>
      <c r="G59" s="133"/>
      <c r="H59" s="13"/>
      <c r="I59" s="13"/>
      <c r="J59" s="13"/>
      <c r="K59" s="13"/>
      <c r="L59" s="13"/>
      <c r="M59" s="13"/>
      <c r="N59" s="13"/>
    </row>
    <row r="60" spans="2:14" ht="13.5" customHeight="1">
      <c r="B60" s="133"/>
      <c r="C60" s="134"/>
      <c r="D60" s="134"/>
      <c r="E60" s="134"/>
      <c r="F60" s="134"/>
      <c r="G60" s="133"/>
      <c r="H60" s="13"/>
      <c r="I60" s="13"/>
      <c r="J60" s="13"/>
      <c r="K60" s="13"/>
      <c r="L60" s="13"/>
      <c r="M60" s="13"/>
      <c r="N60" s="13"/>
    </row>
    <row r="61" spans="2:14" ht="13.5" customHeight="1">
      <c r="B61" s="133"/>
      <c r="C61" s="134"/>
      <c r="D61" s="134"/>
      <c r="E61" s="134"/>
      <c r="F61" s="134"/>
      <c r="G61" s="133"/>
      <c r="H61" s="13"/>
      <c r="I61" s="13"/>
      <c r="J61" s="13"/>
      <c r="K61" s="13"/>
      <c r="L61" s="13"/>
      <c r="M61" s="13"/>
      <c r="N61" s="13"/>
    </row>
    <row r="62" spans="2:14" ht="13.5" customHeight="1">
      <c r="B62" s="133"/>
      <c r="C62" s="134"/>
      <c r="D62" s="134"/>
      <c r="E62" s="134"/>
      <c r="F62" s="134"/>
      <c r="G62" s="133"/>
      <c r="H62" s="13"/>
      <c r="I62" s="13"/>
      <c r="J62" s="13"/>
      <c r="K62" s="13"/>
      <c r="L62" s="13"/>
      <c r="M62" s="13"/>
      <c r="N62" s="13"/>
    </row>
    <row r="63" spans="2:14" ht="13.5" customHeight="1">
      <c r="B63" s="133"/>
      <c r="C63" s="134"/>
      <c r="D63" s="134"/>
      <c r="E63" s="134"/>
      <c r="F63" s="134"/>
      <c r="G63" s="133"/>
      <c r="H63" s="13"/>
      <c r="I63" s="13"/>
      <c r="J63" s="13"/>
      <c r="K63" s="13"/>
      <c r="L63" s="13"/>
      <c r="M63" s="13"/>
      <c r="N63" s="13"/>
    </row>
    <row r="64" spans="2:14" ht="13.5" customHeight="1">
      <c r="B64" s="133"/>
      <c r="C64" s="134"/>
      <c r="D64" s="134"/>
      <c r="E64" s="134"/>
      <c r="F64" s="134"/>
      <c r="G64" s="133"/>
      <c r="H64" s="13"/>
      <c r="I64" s="13"/>
      <c r="J64" s="13"/>
      <c r="K64" s="13"/>
      <c r="L64" s="13"/>
      <c r="M64" s="13"/>
      <c r="N64" s="13"/>
    </row>
    <row r="65" spans="2:14" ht="13.5" customHeight="1">
      <c r="B65" s="133"/>
      <c r="C65" s="134"/>
      <c r="D65" s="134"/>
      <c r="E65" s="134"/>
      <c r="F65" s="134"/>
      <c r="G65" s="133"/>
      <c r="H65" s="13"/>
      <c r="I65" s="13"/>
      <c r="J65" s="13"/>
      <c r="K65" s="13"/>
      <c r="L65" s="13"/>
      <c r="M65" s="13"/>
      <c r="N65" s="13"/>
    </row>
    <row r="66" spans="2:14" ht="13.5" customHeight="1">
      <c r="B66" s="133"/>
      <c r="C66" s="134"/>
      <c r="D66" s="134"/>
      <c r="E66" s="134"/>
      <c r="F66" s="134"/>
      <c r="G66" s="133"/>
      <c r="H66" s="13"/>
      <c r="I66" s="13"/>
      <c r="J66" s="13"/>
      <c r="K66" s="13"/>
      <c r="L66" s="13"/>
      <c r="M66" s="13"/>
      <c r="N66" s="13"/>
    </row>
    <row r="67" spans="2:14" ht="13.5" customHeight="1">
      <c r="B67" s="133"/>
      <c r="C67" s="134"/>
      <c r="D67" s="134"/>
      <c r="E67" s="134"/>
      <c r="F67" s="134"/>
      <c r="G67" s="133"/>
      <c r="H67" s="13"/>
      <c r="I67" s="13"/>
      <c r="J67" s="13"/>
      <c r="K67" s="13"/>
      <c r="L67" s="13"/>
      <c r="M67" s="13"/>
      <c r="N67" s="13"/>
    </row>
    <row r="68" spans="2:14" ht="13.5" customHeight="1">
      <c r="B68" s="133"/>
      <c r="C68" s="134"/>
      <c r="D68" s="134"/>
      <c r="E68" s="134"/>
      <c r="F68" s="134"/>
      <c r="G68" s="133"/>
      <c r="H68" s="13"/>
      <c r="I68" s="13"/>
      <c r="J68" s="13"/>
      <c r="K68" s="13"/>
      <c r="L68" s="13"/>
      <c r="M68" s="13"/>
      <c r="N68" s="13"/>
    </row>
    <row r="69" spans="2:14" ht="13.5" customHeight="1">
      <c r="B69" s="133"/>
      <c r="C69" s="134"/>
      <c r="D69" s="134"/>
      <c r="E69" s="134"/>
      <c r="F69" s="134"/>
      <c r="G69" s="133"/>
      <c r="H69" s="13"/>
      <c r="I69" s="13"/>
      <c r="J69" s="13"/>
      <c r="K69" s="13"/>
      <c r="L69" s="13"/>
      <c r="M69" s="13"/>
      <c r="N69" s="13"/>
    </row>
    <row r="70" spans="2:14" ht="13.5" customHeight="1">
      <c r="B70" s="133"/>
      <c r="C70" s="134"/>
      <c r="D70" s="134"/>
      <c r="E70" s="134"/>
      <c r="F70" s="134"/>
      <c r="G70" s="133"/>
      <c r="H70" s="13"/>
      <c r="I70" s="13"/>
      <c r="J70" s="13"/>
      <c r="K70" s="13"/>
      <c r="L70" s="13"/>
      <c r="M70" s="13"/>
      <c r="N70" s="13"/>
    </row>
    <row r="71" spans="2:14" ht="13.5" customHeight="1">
      <c r="B71" s="133"/>
      <c r="C71" s="134"/>
      <c r="D71" s="134"/>
      <c r="E71" s="134"/>
      <c r="F71" s="134"/>
      <c r="G71" s="133"/>
      <c r="H71" s="13"/>
      <c r="I71" s="13"/>
      <c r="J71" s="13"/>
      <c r="K71" s="13"/>
      <c r="L71" s="13"/>
      <c r="M71" s="13"/>
      <c r="N71" s="13"/>
    </row>
    <row r="72" spans="2:14" ht="13.5" customHeight="1">
      <c r="B72" s="133"/>
      <c r="C72" s="134"/>
      <c r="D72" s="134"/>
      <c r="E72" s="134"/>
      <c r="F72" s="134"/>
      <c r="G72" s="133"/>
      <c r="H72" s="13"/>
      <c r="I72" s="13"/>
      <c r="J72" s="13"/>
      <c r="K72" s="13"/>
      <c r="L72" s="13"/>
      <c r="M72" s="13"/>
      <c r="N72" s="13"/>
    </row>
    <row r="73" spans="2:14" ht="13.5" customHeight="1">
      <c r="B73" s="133"/>
      <c r="C73" s="134"/>
      <c r="D73" s="134"/>
      <c r="E73" s="134"/>
      <c r="F73" s="134"/>
      <c r="G73" s="133"/>
      <c r="H73" s="13"/>
      <c r="I73" s="13"/>
      <c r="J73" s="13"/>
      <c r="K73" s="13"/>
      <c r="L73" s="13"/>
      <c r="M73" s="13"/>
      <c r="N73" s="13"/>
    </row>
    <row r="74" spans="2:14" ht="13.5" customHeight="1">
      <c r="B74" s="133"/>
      <c r="C74" s="134"/>
      <c r="D74" s="134"/>
      <c r="E74" s="134"/>
      <c r="F74" s="134"/>
      <c r="G74" s="133"/>
      <c r="H74" s="13"/>
      <c r="I74" s="13"/>
      <c r="J74" s="13"/>
      <c r="K74" s="13"/>
      <c r="L74" s="13"/>
      <c r="M74" s="13"/>
      <c r="N74" s="13"/>
    </row>
    <row r="75" spans="2:14" ht="13.5" customHeight="1">
      <c r="B75" s="133"/>
      <c r="C75" s="134"/>
      <c r="D75" s="134"/>
      <c r="E75" s="134"/>
      <c r="F75" s="134"/>
      <c r="G75" s="133"/>
      <c r="H75" s="13"/>
      <c r="I75" s="13"/>
      <c r="J75" s="13"/>
      <c r="K75" s="13"/>
      <c r="L75" s="13"/>
      <c r="M75" s="13"/>
      <c r="N75" s="13"/>
    </row>
    <row r="76" spans="2:14" ht="13.5" customHeight="1">
      <c r="B76" s="14"/>
      <c r="C76" s="13"/>
      <c r="D76" s="13"/>
      <c r="E76" s="13"/>
      <c r="F76" s="13"/>
      <c r="G76" s="14"/>
      <c r="H76" s="13"/>
      <c r="I76" s="13"/>
      <c r="J76" s="13"/>
      <c r="K76" s="13"/>
      <c r="L76" s="13"/>
      <c r="M76" s="13"/>
      <c r="N76" s="13"/>
    </row>
    <row r="77" spans="2:14" ht="13.5" customHeight="1">
      <c r="B77" s="14"/>
      <c r="C77" s="13"/>
      <c r="D77" s="13"/>
      <c r="E77" s="13"/>
      <c r="F77" s="13"/>
      <c r="G77" s="14"/>
      <c r="H77" s="13"/>
      <c r="I77" s="13"/>
      <c r="J77" s="13"/>
      <c r="K77" s="13"/>
      <c r="L77" s="13"/>
      <c r="M77" s="13"/>
      <c r="N77" s="13"/>
    </row>
    <row r="78" spans="2:14" ht="13.5" customHeight="1">
      <c r="B78" s="14"/>
      <c r="C78" s="13"/>
      <c r="D78" s="13"/>
      <c r="E78" s="13"/>
      <c r="F78" s="13"/>
      <c r="G78" s="14"/>
      <c r="H78" s="13"/>
      <c r="I78" s="13"/>
      <c r="J78" s="13"/>
      <c r="K78" s="13"/>
      <c r="L78" s="13"/>
      <c r="M78" s="13"/>
      <c r="N78" s="13"/>
    </row>
    <row r="79" spans="2:14" ht="13.5" customHeight="1">
      <c r="B79" s="14"/>
      <c r="C79" s="13"/>
      <c r="D79" s="13"/>
      <c r="E79" s="13"/>
      <c r="F79" s="13"/>
      <c r="G79" s="14"/>
      <c r="H79" s="13"/>
      <c r="I79" s="13"/>
      <c r="J79" s="13"/>
      <c r="K79" s="13"/>
      <c r="L79" s="13"/>
      <c r="M79" s="13"/>
      <c r="N79" s="13"/>
    </row>
    <row r="80" spans="2:14" ht="13.5" customHeight="1">
      <c r="B80" s="14"/>
      <c r="C80" s="13"/>
      <c r="D80" s="13"/>
      <c r="E80" s="13"/>
      <c r="F80" s="13"/>
      <c r="G80" s="14"/>
      <c r="H80" s="13"/>
      <c r="I80" s="13"/>
      <c r="J80" s="13"/>
      <c r="K80" s="13"/>
      <c r="L80" s="13"/>
      <c r="M80" s="13"/>
      <c r="N80" s="13"/>
    </row>
    <row r="81" spans="2:7" ht="13.5" customHeight="1">
      <c r="B81" s="14"/>
      <c r="C81" s="13"/>
      <c r="D81" s="13"/>
      <c r="E81" s="13"/>
      <c r="F81" s="13"/>
      <c r="G81" s="14"/>
    </row>
  </sheetData>
  <phoneticPr fontId="23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A17"/>
  <sheetViews>
    <sheetView workbookViewId="0">
      <pane xSplit="7" ySplit="6" topLeftCell="H7" activePane="bottomRight" state="frozen"/>
      <selection pane="topRight" activeCell="H1" sqref="H1"/>
      <selection pane="bottomLeft" activeCell="A7" sqref="A7"/>
      <selection pane="bottomRight"/>
    </sheetView>
  </sheetViews>
  <sheetFormatPr defaultRowHeight="17" outlineLevelCol="1"/>
  <cols>
    <col min="1" max="2" width="16" style="145" customWidth="1"/>
    <col min="3" max="3" width="11" style="145" customWidth="1"/>
    <col min="4" max="5" width="12" style="145" customWidth="1"/>
    <col min="6" max="6" width="53" style="145" bestFit="1" customWidth="1"/>
    <col min="7" max="7" width="8.58203125" style="203" customWidth="1"/>
    <col min="8" max="8" width="8.83203125" style="145" bestFit="1" customWidth="1"/>
    <col min="9" max="38" width="2.58203125" style="145" customWidth="1" outlineLevel="1"/>
    <col min="39" max="39" width="2.58203125" style="145" customWidth="1"/>
    <col min="40" max="68" width="2.58203125" style="145" customWidth="1" outlineLevel="1"/>
    <col min="69" max="69" width="2.58203125" style="145" customWidth="1"/>
    <col min="70" max="99" width="2.58203125" style="145" customWidth="1" outlineLevel="1"/>
    <col min="100" max="100" width="2.58203125" style="145" customWidth="1"/>
    <col min="101" max="129" width="2.58203125" style="145" customWidth="1" outlineLevel="1"/>
    <col min="130" max="130" width="2.58203125" style="145" customWidth="1"/>
    <col min="131" max="160" width="2.58203125" customWidth="1" outlineLevel="1"/>
    <col min="161" max="161" width="2.58203125" customWidth="1"/>
    <col min="162" max="191" width="2.58203125" customWidth="1" outlineLevel="1"/>
    <col min="192" max="192" width="2.58203125" customWidth="1"/>
    <col min="193" max="221" width="2.58203125" customWidth="1" outlineLevel="1"/>
    <col min="222" max="222" width="2.58203125" customWidth="1"/>
    <col min="223" max="252" width="2.58203125" customWidth="1" outlineLevel="1"/>
    <col min="253" max="253" width="2.58203125" customWidth="1"/>
    <col min="254" max="282" width="2.58203125" customWidth="1" outlineLevel="1"/>
    <col min="283" max="283" width="2.58203125" customWidth="1"/>
    <col min="284" max="313" width="2.58203125" customWidth="1" outlineLevel="1"/>
  </cols>
  <sheetData>
    <row r="1" spans="1:313" ht="20.5">
      <c r="A1" s="148" t="s">
        <v>389</v>
      </c>
      <c r="EA1" s="200"/>
      <c r="EB1" s="200"/>
      <c r="EC1" s="200"/>
      <c r="ED1" s="200"/>
      <c r="EE1" s="200"/>
      <c r="EF1" s="200"/>
      <c r="EG1" s="200"/>
      <c r="EH1" s="200"/>
      <c r="EI1" s="200"/>
      <c r="EJ1" s="200"/>
      <c r="EK1" s="200"/>
      <c r="EL1" s="200"/>
      <c r="EM1" s="200"/>
      <c r="EN1" s="200"/>
      <c r="EO1" s="200"/>
      <c r="EP1" s="200"/>
      <c r="EQ1" s="200"/>
      <c r="ER1" s="200"/>
      <c r="ES1" s="200"/>
      <c r="ET1" s="200"/>
      <c r="EU1" s="200"/>
      <c r="EV1" s="200"/>
      <c r="EW1" s="200"/>
      <c r="EX1" s="200"/>
      <c r="EY1" s="200"/>
      <c r="EZ1" s="200"/>
      <c r="FA1" s="200"/>
      <c r="FB1" s="200"/>
      <c r="FC1" s="200"/>
      <c r="FD1" s="200"/>
      <c r="FE1" s="200"/>
      <c r="FF1" s="200"/>
      <c r="FG1" s="200"/>
      <c r="FH1" s="200"/>
      <c r="FI1" s="200"/>
      <c r="FJ1" s="200"/>
      <c r="FK1" s="200"/>
      <c r="FL1" s="200"/>
      <c r="FM1" s="200"/>
      <c r="FN1" s="200"/>
      <c r="FO1" s="200"/>
      <c r="FP1" s="200"/>
      <c r="FQ1" s="200"/>
      <c r="FR1" s="200"/>
      <c r="FS1" s="200"/>
      <c r="FT1" s="200"/>
      <c r="FU1" s="200"/>
      <c r="FV1" s="200"/>
      <c r="FW1" s="200"/>
      <c r="FX1" s="200"/>
      <c r="FY1" s="200"/>
      <c r="FZ1" s="200"/>
      <c r="GA1" s="200"/>
      <c r="GB1" s="200"/>
      <c r="GC1" s="200"/>
      <c r="GD1" s="200"/>
      <c r="GE1" s="200"/>
      <c r="GF1" s="200"/>
      <c r="GG1" s="200"/>
      <c r="GH1" s="200"/>
      <c r="GI1" s="200"/>
      <c r="GJ1" s="200"/>
      <c r="GK1" s="200"/>
      <c r="GL1" s="200"/>
      <c r="GM1" s="200"/>
      <c r="GN1" s="200"/>
      <c r="GO1" s="200"/>
      <c r="GP1" s="200"/>
      <c r="GQ1" s="200"/>
      <c r="GR1" s="200"/>
      <c r="GS1" s="200"/>
      <c r="GT1" s="200"/>
      <c r="GU1" s="200"/>
      <c r="GV1" s="200"/>
      <c r="GW1" s="200"/>
      <c r="GX1" s="200"/>
      <c r="GY1" s="200"/>
      <c r="GZ1" s="200"/>
      <c r="HA1" s="200"/>
      <c r="HB1" s="200"/>
      <c r="HC1" s="200"/>
      <c r="HD1" s="200"/>
      <c r="HE1" s="200"/>
      <c r="HF1" s="200"/>
      <c r="HG1" s="200"/>
      <c r="HH1" s="200"/>
      <c r="HI1" s="200"/>
      <c r="HJ1" s="200"/>
      <c r="HK1" s="200"/>
      <c r="HL1" s="200"/>
      <c r="HM1" s="200"/>
      <c r="HN1" s="200"/>
      <c r="HO1" s="200"/>
      <c r="HP1" s="200"/>
      <c r="HQ1" s="200"/>
      <c r="HR1" s="200"/>
      <c r="HS1" s="200"/>
      <c r="HT1" s="200"/>
      <c r="HU1" s="200"/>
      <c r="HV1" s="200"/>
      <c r="HW1" s="200"/>
      <c r="HX1" s="200"/>
      <c r="HY1" s="200"/>
      <c r="HZ1" s="200"/>
      <c r="IA1" s="200"/>
      <c r="IB1" s="200"/>
      <c r="IC1" s="200"/>
      <c r="ID1" s="200"/>
      <c r="IE1" s="200"/>
      <c r="IF1" s="200"/>
      <c r="IG1" s="200"/>
      <c r="IH1" s="200"/>
      <c r="II1" s="200"/>
      <c r="IJ1" s="200"/>
      <c r="IK1" s="200"/>
      <c r="IL1" s="200"/>
      <c r="IM1" s="200"/>
      <c r="IN1" s="200"/>
      <c r="IO1" s="200"/>
      <c r="IP1" s="200"/>
      <c r="IQ1" s="200"/>
      <c r="IR1" s="200"/>
      <c r="IS1" s="203"/>
      <c r="IT1" s="203"/>
      <c r="IU1" s="203"/>
      <c r="IV1" s="203"/>
      <c r="IW1" s="203"/>
      <c r="IX1" s="203"/>
      <c r="IY1" s="203"/>
      <c r="IZ1" s="203"/>
      <c r="JA1" s="203"/>
      <c r="JB1" s="203"/>
      <c r="JC1" s="203"/>
      <c r="JD1" s="203"/>
      <c r="JE1" s="203"/>
      <c r="JF1" s="203"/>
      <c r="JG1" s="203"/>
      <c r="JH1" s="203"/>
      <c r="JI1" s="203"/>
      <c r="JJ1" s="203"/>
      <c r="JK1" s="203"/>
      <c r="JL1" s="203"/>
      <c r="JM1" s="203"/>
      <c r="JN1" s="203"/>
      <c r="JO1" s="203"/>
      <c r="JP1" s="203"/>
      <c r="JQ1" s="203"/>
      <c r="JR1" s="203"/>
      <c r="JS1" s="203"/>
      <c r="JT1" s="203"/>
      <c r="JU1" s="203"/>
      <c r="JV1" s="203"/>
      <c r="JW1" s="203"/>
      <c r="JX1" s="203"/>
      <c r="JY1" s="203"/>
      <c r="JZ1" s="203"/>
      <c r="KA1" s="203"/>
      <c r="KB1" s="203"/>
      <c r="KC1" s="203"/>
      <c r="KD1" s="203"/>
      <c r="KE1" s="203"/>
      <c r="KF1" s="203"/>
      <c r="KG1" s="203"/>
      <c r="KH1" s="203"/>
      <c r="KI1" s="203"/>
      <c r="KJ1" s="203"/>
      <c r="KK1" s="203"/>
      <c r="KL1" s="203"/>
      <c r="KM1" s="203"/>
      <c r="KN1" s="203"/>
      <c r="KO1" s="203"/>
      <c r="KP1" s="203"/>
      <c r="KQ1" s="203"/>
      <c r="KR1" s="203"/>
      <c r="KS1" s="203"/>
      <c r="KT1" s="203"/>
      <c r="KU1" s="203"/>
      <c r="KV1" s="203"/>
      <c r="KW1" s="203"/>
      <c r="KX1" s="203"/>
      <c r="KY1" s="203"/>
      <c r="KZ1" s="203"/>
      <c r="LA1" s="203"/>
    </row>
    <row r="2" spans="1:313">
      <c r="A2" s="172" t="s">
        <v>463</v>
      </c>
      <c r="EA2" s="200"/>
      <c r="EB2" s="200"/>
      <c r="EC2" s="200"/>
      <c r="ED2" s="200"/>
      <c r="EE2" s="200"/>
      <c r="EF2" s="200"/>
      <c r="EG2" s="200"/>
      <c r="EH2" s="200"/>
      <c r="EI2" s="200"/>
      <c r="EJ2" s="200"/>
      <c r="EK2" s="200"/>
      <c r="EL2" s="200"/>
      <c r="EM2" s="200"/>
      <c r="EN2" s="200"/>
      <c r="EO2" s="200"/>
      <c r="EP2" s="200"/>
      <c r="EQ2" s="200"/>
      <c r="ER2" s="200"/>
      <c r="ES2" s="200"/>
      <c r="ET2" s="200"/>
      <c r="EU2" s="200"/>
      <c r="EV2" s="200"/>
      <c r="EW2" s="200"/>
      <c r="EX2" s="200"/>
      <c r="EY2" s="200"/>
      <c r="EZ2" s="200"/>
      <c r="FA2" s="200"/>
      <c r="FB2" s="200"/>
      <c r="FC2" s="200"/>
      <c r="FD2" s="200"/>
      <c r="FE2" s="200"/>
      <c r="FF2" s="200"/>
      <c r="FG2" s="200"/>
      <c r="FH2" s="200"/>
      <c r="FI2" s="200"/>
      <c r="FJ2" s="200"/>
      <c r="FK2" s="200"/>
      <c r="FL2" s="200"/>
      <c r="FM2" s="200"/>
      <c r="FN2" s="200"/>
      <c r="FO2" s="200"/>
      <c r="FP2" s="200"/>
      <c r="FQ2" s="200"/>
      <c r="FR2" s="200"/>
      <c r="FS2" s="200"/>
      <c r="FT2" s="200"/>
      <c r="FU2" s="200"/>
      <c r="FV2" s="200"/>
      <c r="FW2" s="200"/>
      <c r="FX2" s="200"/>
      <c r="FY2" s="200"/>
      <c r="FZ2" s="200"/>
      <c r="GA2" s="200"/>
      <c r="GB2" s="200"/>
      <c r="GC2" s="200"/>
      <c r="GD2" s="200"/>
      <c r="GE2" s="200"/>
      <c r="GF2" s="200"/>
      <c r="GG2" s="200"/>
      <c r="GH2" s="200"/>
      <c r="GI2" s="200"/>
      <c r="GJ2" s="200"/>
      <c r="GK2" s="200"/>
      <c r="GL2" s="200"/>
      <c r="GM2" s="200"/>
      <c r="GN2" s="200"/>
      <c r="GO2" s="200"/>
      <c r="GP2" s="200"/>
      <c r="GQ2" s="200"/>
      <c r="GR2" s="200"/>
      <c r="GS2" s="200"/>
      <c r="GT2" s="200"/>
      <c r="GU2" s="200"/>
      <c r="GV2" s="200"/>
      <c r="GW2" s="200"/>
      <c r="GX2" s="200"/>
      <c r="GY2" s="200"/>
      <c r="GZ2" s="200"/>
      <c r="HA2" s="200"/>
      <c r="HB2" s="200"/>
      <c r="HC2" s="200"/>
      <c r="HD2" s="200"/>
      <c r="HE2" s="200"/>
      <c r="HF2" s="200"/>
      <c r="HG2" s="200"/>
      <c r="HH2" s="200"/>
      <c r="HI2" s="200"/>
      <c r="HJ2" s="200"/>
      <c r="HK2" s="200"/>
      <c r="HL2" s="200"/>
      <c r="HM2" s="200"/>
      <c r="HN2" s="200"/>
      <c r="HO2" s="200"/>
      <c r="HP2" s="200"/>
      <c r="HQ2" s="200"/>
      <c r="HR2" s="200"/>
      <c r="HS2" s="200"/>
      <c r="HT2" s="200"/>
      <c r="HU2" s="200"/>
      <c r="HV2" s="200"/>
      <c r="HW2" s="200"/>
      <c r="HX2" s="200"/>
      <c r="HY2" s="200"/>
      <c r="HZ2" s="200"/>
      <c r="IA2" s="200"/>
      <c r="IB2" s="200"/>
      <c r="IC2" s="200"/>
      <c r="ID2" s="200"/>
      <c r="IE2" s="200"/>
      <c r="IF2" s="200"/>
      <c r="IG2" s="200"/>
      <c r="IH2" s="200"/>
      <c r="II2" s="200"/>
      <c r="IJ2" s="200"/>
      <c r="IK2" s="200"/>
      <c r="IL2" s="200"/>
      <c r="IM2" s="200"/>
      <c r="IN2" s="200"/>
      <c r="IO2" s="200"/>
      <c r="IP2" s="200"/>
      <c r="IQ2" s="200"/>
      <c r="IR2" s="200"/>
      <c r="IS2" s="203"/>
      <c r="IT2" s="203"/>
      <c r="IU2" s="203"/>
      <c r="IV2" s="203"/>
      <c r="IW2" s="203"/>
      <c r="IX2" s="203"/>
      <c r="IY2" s="203"/>
      <c r="IZ2" s="203"/>
      <c r="JA2" s="203"/>
      <c r="JB2" s="203"/>
      <c r="JC2" s="203"/>
      <c r="JD2" s="203"/>
      <c r="JE2" s="203"/>
      <c r="JF2" s="203"/>
      <c r="JG2" s="203"/>
      <c r="JH2" s="203"/>
      <c r="JI2" s="203"/>
      <c r="JJ2" s="203"/>
      <c r="JK2" s="203"/>
      <c r="JL2" s="203"/>
      <c r="JM2" s="203"/>
      <c r="JN2" s="203"/>
      <c r="JO2" s="203"/>
      <c r="JP2" s="203"/>
      <c r="JQ2" s="203"/>
      <c r="JR2" s="203"/>
      <c r="JS2" s="203"/>
      <c r="JT2" s="203"/>
      <c r="JU2" s="203"/>
      <c r="JV2" s="203"/>
      <c r="JW2" s="203"/>
      <c r="JX2" s="203"/>
      <c r="JY2" s="203"/>
      <c r="JZ2" s="203"/>
      <c r="KA2" s="203"/>
      <c r="KB2" s="203"/>
      <c r="KC2" s="203"/>
      <c r="KD2" s="203"/>
      <c r="KE2" s="203"/>
      <c r="KF2" s="203"/>
      <c r="KG2" s="203"/>
      <c r="KH2" s="203"/>
      <c r="KI2" s="203"/>
      <c r="KJ2" s="203"/>
      <c r="KK2" s="203"/>
      <c r="KL2" s="203"/>
      <c r="KM2" s="203"/>
      <c r="KN2" s="203"/>
      <c r="KO2" s="203"/>
      <c r="KP2" s="203"/>
      <c r="KQ2" s="203"/>
      <c r="KR2" s="203"/>
      <c r="KS2" s="203"/>
      <c r="KT2" s="203"/>
      <c r="KU2" s="203"/>
      <c r="KV2" s="203"/>
      <c r="KW2" s="203"/>
      <c r="KX2" s="203"/>
      <c r="KY2" s="203"/>
      <c r="KZ2" s="203"/>
      <c r="LA2" s="203"/>
    </row>
    <row r="3" spans="1:313">
      <c r="EA3" s="200"/>
      <c r="EB3" s="200"/>
      <c r="EC3" s="200"/>
      <c r="ED3" s="200"/>
      <c r="EE3" s="200"/>
      <c r="EF3" s="200"/>
      <c r="EG3" s="200"/>
      <c r="EH3" s="200"/>
      <c r="EI3" s="200"/>
      <c r="EJ3" s="200"/>
      <c r="EK3" s="200"/>
      <c r="EL3" s="200"/>
      <c r="EM3" s="200"/>
      <c r="EN3" s="200"/>
      <c r="EO3" s="200"/>
      <c r="EP3" s="200"/>
      <c r="EQ3" s="200"/>
      <c r="ER3" s="200"/>
      <c r="ES3" s="200"/>
      <c r="ET3" s="200"/>
      <c r="EU3" s="200"/>
      <c r="EV3" s="200"/>
      <c r="EW3" s="200"/>
      <c r="EX3" s="200"/>
      <c r="EY3" s="200"/>
      <c r="EZ3" s="200"/>
      <c r="FA3" s="200"/>
      <c r="FB3" s="200"/>
      <c r="FC3" s="200"/>
      <c r="FD3" s="200"/>
      <c r="FE3" s="200"/>
      <c r="FF3" s="200"/>
      <c r="FG3" s="200"/>
      <c r="FH3" s="200"/>
      <c r="FI3" s="200"/>
      <c r="FJ3" s="200"/>
      <c r="FK3" s="200"/>
      <c r="FL3" s="200"/>
      <c r="FM3" s="200"/>
      <c r="FN3" s="200"/>
      <c r="FO3" s="200"/>
      <c r="FP3" s="200"/>
      <c r="FQ3" s="200"/>
      <c r="FR3" s="200"/>
      <c r="FS3" s="200"/>
      <c r="FT3" s="200"/>
      <c r="FU3" s="200"/>
      <c r="FV3" s="200"/>
      <c r="FW3" s="200"/>
      <c r="FX3" s="200"/>
      <c r="FY3" s="200"/>
      <c r="FZ3" s="200"/>
      <c r="GA3" s="200"/>
      <c r="GB3" s="200"/>
      <c r="GC3" s="200"/>
      <c r="GD3" s="200"/>
      <c r="GE3" s="200"/>
      <c r="GF3" s="200"/>
      <c r="GG3" s="200"/>
      <c r="GH3" s="200"/>
      <c r="GI3" s="200"/>
      <c r="GJ3" s="200"/>
      <c r="GK3" s="200"/>
      <c r="GL3" s="200"/>
      <c r="GM3" s="200"/>
      <c r="GN3" s="200"/>
      <c r="GO3" s="200"/>
      <c r="GP3" s="200"/>
      <c r="GQ3" s="200"/>
      <c r="GR3" s="200"/>
      <c r="GS3" s="200"/>
      <c r="GT3" s="200"/>
      <c r="GU3" s="200"/>
      <c r="GV3" s="200"/>
      <c r="GW3" s="200"/>
      <c r="GX3" s="200"/>
      <c r="GY3" s="200"/>
      <c r="GZ3" s="200"/>
      <c r="HA3" s="200"/>
      <c r="HB3" s="200"/>
      <c r="HC3" s="200"/>
      <c r="HD3" s="200"/>
      <c r="HE3" s="200"/>
      <c r="HF3" s="200"/>
      <c r="HG3" s="200"/>
      <c r="HH3" s="200"/>
      <c r="HI3" s="200"/>
      <c r="HJ3" s="200"/>
      <c r="HK3" s="200"/>
      <c r="HL3" s="200"/>
      <c r="HM3" s="200"/>
      <c r="HN3" s="200"/>
      <c r="HO3" s="200"/>
      <c r="HP3" s="200"/>
      <c r="HQ3" s="200"/>
      <c r="HR3" s="200"/>
      <c r="HS3" s="200"/>
      <c r="HT3" s="200"/>
      <c r="HU3" s="200"/>
      <c r="HV3" s="200"/>
      <c r="HW3" s="200"/>
      <c r="HX3" s="200"/>
      <c r="HY3" s="200"/>
      <c r="HZ3" s="200"/>
      <c r="IA3" s="200"/>
      <c r="IB3" s="200"/>
      <c r="IC3" s="200"/>
      <c r="ID3" s="200"/>
      <c r="IE3" s="200"/>
      <c r="IF3" s="200"/>
      <c r="IG3" s="200"/>
      <c r="IH3" s="200"/>
      <c r="II3" s="200"/>
      <c r="IJ3" s="200"/>
      <c r="IK3" s="200"/>
      <c r="IL3" s="200"/>
      <c r="IM3" s="200"/>
      <c r="IN3" s="200"/>
      <c r="IO3" s="200"/>
      <c r="IP3" s="200"/>
      <c r="IQ3" s="200"/>
      <c r="IR3" s="200"/>
      <c r="IS3" s="203"/>
      <c r="IT3" s="203"/>
      <c r="IU3" s="203"/>
      <c r="IV3" s="203"/>
      <c r="IW3" s="203"/>
      <c r="IX3" s="203"/>
      <c r="IY3" s="203"/>
      <c r="IZ3" s="203"/>
      <c r="JA3" s="203"/>
      <c r="JB3" s="203"/>
      <c r="JC3" s="203"/>
      <c r="JD3" s="203"/>
      <c r="JE3" s="203"/>
      <c r="JF3" s="203"/>
      <c r="JG3" s="203"/>
      <c r="JH3" s="203"/>
      <c r="JI3" s="203"/>
      <c r="JJ3" s="203"/>
      <c r="JK3" s="203"/>
      <c r="JL3" s="203"/>
      <c r="JM3" s="203"/>
      <c r="JN3" s="203"/>
      <c r="JO3" s="203"/>
      <c r="JP3" s="203"/>
      <c r="JQ3" s="203"/>
      <c r="JR3" s="203"/>
      <c r="JS3" s="203"/>
      <c r="JT3" s="203"/>
      <c r="JU3" s="203"/>
      <c r="JV3" s="203"/>
      <c r="JW3" s="203"/>
      <c r="JX3" s="203"/>
      <c r="JY3" s="203"/>
      <c r="JZ3" s="203"/>
      <c r="KA3" s="203"/>
      <c r="KB3" s="203"/>
      <c r="KC3" s="203"/>
      <c r="KD3" s="203"/>
      <c r="KE3" s="203"/>
      <c r="KF3" s="203"/>
      <c r="KG3" s="203"/>
      <c r="KH3" s="203"/>
      <c r="KI3" s="203"/>
      <c r="KJ3" s="203"/>
      <c r="KK3" s="203"/>
      <c r="KL3" s="203"/>
      <c r="KM3" s="203"/>
      <c r="KN3" s="203"/>
      <c r="KO3" s="203"/>
      <c r="KP3" s="203"/>
      <c r="KQ3" s="203"/>
      <c r="KR3" s="203"/>
      <c r="KS3" s="203"/>
      <c r="KT3" s="203"/>
      <c r="KU3" s="203"/>
      <c r="KV3" s="203"/>
      <c r="KW3" s="203"/>
      <c r="KX3" s="203"/>
      <c r="KY3" s="203"/>
      <c r="KZ3" s="203"/>
      <c r="LA3" s="203"/>
    </row>
    <row r="4" spans="1:313">
      <c r="A4" s="259" t="s">
        <v>366</v>
      </c>
      <c r="B4" s="259" t="s">
        <v>367</v>
      </c>
      <c r="C4" s="259" t="s">
        <v>368</v>
      </c>
      <c r="D4" s="259" t="s">
        <v>369</v>
      </c>
      <c r="E4" s="259" t="s">
        <v>370</v>
      </c>
      <c r="F4" s="259" t="s">
        <v>13</v>
      </c>
      <c r="G4" s="256" t="s">
        <v>77</v>
      </c>
      <c r="H4" s="210" t="str">
        <f>TEXT(H6,"yyyy년 m월")</f>
        <v>2026년 3월</v>
      </c>
      <c r="I4" s="206" t="str">
        <f t="shared" ref="I4:AN4" si="0">IF(DAY(I6)=1,TEXT(I6,"m월"),"")</f>
        <v/>
      </c>
      <c r="J4" s="173" t="str">
        <f t="shared" si="0"/>
        <v/>
      </c>
      <c r="K4" s="173" t="str">
        <f t="shared" si="0"/>
        <v/>
      </c>
      <c r="L4" s="173" t="str">
        <f t="shared" si="0"/>
        <v/>
      </c>
      <c r="M4" s="173" t="str">
        <f t="shared" si="0"/>
        <v/>
      </c>
      <c r="N4" s="173" t="str">
        <f t="shared" si="0"/>
        <v/>
      </c>
      <c r="O4" s="173" t="str">
        <f t="shared" si="0"/>
        <v/>
      </c>
      <c r="P4" s="173" t="str">
        <f t="shared" si="0"/>
        <v/>
      </c>
      <c r="Q4" s="173" t="str">
        <f t="shared" si="0"/>
        <v/>
      </c>
      <c r="R4" s="173" t="str">
        <f t="shared" si="0"/>
        <v/>
      </c>
      <c r="S4" s="173" t="str">
        <f t="shared" si="0"/>
        <v/>
      </c>
      <c r="T4" s="173" t="str">
        <f t="shared" si="0"/>
        <v/>
      </c>
      <c r="U4" s="173" t="str">
        <f t="shared" si="0"/>
        <v/>
      </c>
      <c r="V4" s="173" t="str">
        <f t="shared" si="0"/>
        <v/>
      </c>
      <c r="W4" s="173" t="str">
        <f t="shared" si="0"/>
        <v/>
      </c>
      <c r="X4" s="173" t="str">
        <f t="shared" si="0"/>
        <v/>
      </c>
      <c r="Y4" s="173" t="str">
        <f t="shared" si="0"/>
        <v/>
      </c>
      <c r="Z4" s="173" t="str">
        <f t="shared" si="0"/>
        <v/>
      </c>
      <c r="AA4" s="173" t="str">
        <f t="shared" si="0"/>
        <v/>
      </c>
      <c r="AB4" s="173" t="str">
        <f t="shared" si="0"/>
        <v/>
      </c>
      <c r="AC4" s="173" t="str">
        <f t="shared" si="0"/>
        <v/>
      </c>
      <c r="AD4" s="173" t="str">
        <f t="shared" si="0"/>
        <v/>
      </c>
      <c r="AE4" s="173" t="str">
        <f t="shared" si="0"/>
        <v/>
      </c>
      <c r="AF4" s="173" t="str">
        <f t="shared" si="0"/>
        <v/>
      </c>
      <c r="AG4" s="173" t="str">
        <f t="shared" si="0"/>
        <v/>
      </c>
      <c r="AH4" s="173" t="str">
        <f t="shared" si="0"/>
        <v/>
      </c>
      <c r="AI4" s="173" t="str">
        <f t="shared" si="0"/>
        <v/>
      </c>
      <c r="AJ4" s="173" t="str">
        <f t="shared" si="0"/>
        <v/>
      </c>
      <c r="AK4" s="173" t="str">
        <f t="shared" si="0"/>
        <v/>
      </c>
      <c r="AL4" s="214" t="str">
        <f t="shared" si="0"/>
        <v/>
      </c>
      <c r="AM4" s="210" t="str">
        <f t="shared" si="0"/>
        <v>4월</v>
      </c>
      <c r="AN4" s="206" t="str">
        <f t="shared" si="0"/>
        <v/>
      </c>
      <c r="AO4" s="173" t="str">
        <f t="shared" ref="AO4:BT4" si="1">IF(DAY(AO6)=1,TEXT(AO6,"m월"),"")</f>
        <v/>
      </c>
      <c r="AP4" s="173" t="str">
        <f t="shared" si="1"/>
        <v/>
      </c>
      <c r="AQ4" s="173" t="str">
        <f t="shared" si="1"/>
        <v/>
      </c>
      <c r="AR4" s="173" t="str">
        <f t="shared" si="1"/>
        <v/>
      </c>
      <c r="AS4" s="173" t="str">
        <f t="shared" si="1"/>
        <v/>
      </c>
      <c r="AT4" s="173" t="str">
        <f t="shared" si="1"/>
        <v/>
      </c>
      <c r="AU4" s="173" t="str">
        <f t="shared" si="1"/>
        <v/>
      </c>
      <c r="AV4" s="173" t="str">
        <f t="shared" si="1"/>
        <v/>
      </c>
      <c r="AW4" s="173" t="str">
        <f t="shared" si="1"/>
        <v/>
      </c>
      <c r="AX4" s="173" t="str">
        <f t="shared" si="1"/>
        <v/>
      </c>
      <c r="AY4" s="173" t="str">
        <f t="shared" si="1"/>
        <v/>
      </c>
      <c r="AZ4" s="173" t="str">
        <f t="shared" si="1"/>
        <v/>
      </c>
      <c r="BA4" s="173" t="str">
        <f t="shared" si="1"/>
        <v/>
      </c>
      <c r="BB4" s="173" t="str">
        <f t="shared" si="1"/>
        <v/>
      </c>
      <c r="BC4" s="173" t="str">
        <f t="shared" si="1"/>
        <v/>
      </c>
      <c r="BD4" s="173" t="str">
        <f t="shared" si="1"/>
        <v/>
      </c>
      <c r="BE4" s="173" t="str">
        <f t="shared" si="1"/>
        <v/>
      </c>
      <c r="BF4" s="173" t="str">
        <f t="shared" si="1"/>
        <v/>
      </c>
      <c r="BG4" s="173" t="str">
        <f t="shared" si="1"/>
        <v/>
      </c>
      <c r="BH4" s="173" t="str">
        <f t="shared" si="1"/>
        <v/>
      </c>
      <c r="BI4" s="173" t="str">
        <f t="shared" si="1"/>
        <v/>
      </c>
      <c r="BJ4" s="173" t="str">
        <f t="shared" si="1"/>
        <v/>
      </c>
      <c r="BK4" s="173" t="str">
        <f t="shared" si="1"/>
        <v/>
      </c>
      <c r="BL4" s="173" t="str">
        <f t="shared" si="1"/>
        <v/>
      </c>
      <c r="BM4" s="173" t="str">
        <f t="shared" si="1"/>
        <v/>
      </c>
      <c r="BN4" s="173" t="str">
        <f t="shared" si="1"/>
        <v/>
      </c>
      <c r="BO4" s="173" t="str">
        <f t="shared" si="1"/>
        <v/>
      </c>
      <c r="BP4" s="214" t="str">
        <f t="shared" si="1"/>
        <v/>
      </c>
      <c r="BQ4" s="210" t="str">
        <f t="shared" si="1"/>
        <v>5월</v>
      </c>
      <c r="BR4" s="206" t="str">
        <f t="shared" si="1"/>
        <v/>
      </c>
      <c r="BS4" s="173" t="str">
        <f t="shared" si="1"/>
        <v/>
      </c>
      <c r="BT4" s="173" t="str">
        <f t="shared" si="1"/>
        <v/>
      </c>
      <c r="BU4" s="173" t="str">
        <f t="shared" ref="BU4:CZ4" si="2">IF(DAY(BU6)=1,TEXT(BU6,"m월"),"")</f>
        <v/>
      </c>
      <c r="BV4" s="173" t="str">
        <f t="shared" si="2"/>
        <v/>
      </c>
      <c r="BW4" s="173" t="str">
        <f t="shared" si="2"/>
        <v/>
      </c>
      <c r="BX4" s="173" t="str">
        <f t="shared" si="2"/>
        <v/>
      </c>
      <c r="BY4" s="173" t="str">
        <f t="shared" si="2"/>
        <v/>
      </c>
      <c r="BZ4" s="173" t="str">
        <f t="shared" si="2"/>
        <v/>
      </c>
      <c r="CA4" s="173" t="str">
        <f t="shared" si="2"/>
        <v/>
      </c>
      <c r="CB4" s="173" t="str">
        <f t="shared" si="2"/>
        <v/>
      </c>
      <c r="CC4" s="173" t="str">
        <f t="shared" si="2"/>
        <v/>
      </c>
      <c r="CD4" s="173" t="str">
        <f t="shared" si="2"/>
        <v/>
      </c>
      <c r="CE4" s="173" t="str">
        <f t="shared" si="2"/>
        <v/>
      </c>
      <c r="CF4" s="173" t="str">
        <f t="shared" si="2"/>
        <v/>
      </c>
      <c r="CG4" s="173" t="str">
        <f t="shared" si="2"/>
        <v/>
      </c>
      <c r="CH4" s="173" t="str">
        <f t="shared" si="2"/>
        <v/>
      </c>
      <c r="CI4" s="173" t="str">
        <f t="shared" si="2"/>
        <v/>
      </c>
      <c r="CJ4" s="173" t="str">
        <f t="shared" si="2"/>
        <v/>
      </c>
      <c r="CK4" s="173" t="str">
        <f t="shared" si="2"/>
        <v/>
      </c>
      <c r="CL4" s="173" t="str">
        <f t="shared" si="2"/>
        <v/>
      </c>
      <c r="CM4" s="173" t="str">
        <f t="shared" si="2"/>
        <v/>
      </c>
      <c r="CN4" s="173" t="str">
        <f t="shared" si="2"/>
        <v/>
      </c>
      <c r="CO4" s="173" t="str">
        <f t="shared" si="2"/>
        <v/>
      </c>
      <c r="CP4" s="173" t="str">
        <f t="shared" si="2"/>
        <v/>
      </c>
      <c r="CQ4" s="173" t="str">
        <f t="shared" si="2"/>
        <v/>
      </c>
      <c r="CR4" s="173" t="str">
        <f t="shared" si="2"/>
        <v/>
      </c>
      <c r="CS4" s="173" t="str">
        <f t="shared" si="2"/>
        <v/>
      </c>
      <c r="CT4" s="173" t="str">
        <f t="shared" si="2"/>
        <v/>
      </c>
      <c r="CU4" s="214" t="str">
        <f t="shared" si="2"/>
        <v/>
      </c>
      <c r="CV4" s="210" t="str">
        <f t="shared" si="2"/>
        <v>6월</v>
      </c>
      <c r="CW4" s="206" t="str">
        <f t="shared" si="2"/>
        <v/>
      </c>
      <c r="CX4" s="173" t="str">
        <f t="shared" si="2"/>
        <v/>
      </c>
      <c r="CY4" s="173" t="str">
        <f t="shared" si="2"/>
        <v/>
      </c>
      <c r="CZ4" s="173" t="str">
        <f t="shared" si="2"/>
        <v/>
      </c>
      <c r="DA4" s="173" t="str">
        <f t="shared" ref="DA4:DZ4" si="3">IF(DAY(DA6)=1,TEXT(DA6,"m월"),"")</f>
        <v/>
      </c>
      <c r="DB4" s="173" t="str">
        <f t="shared" si="3"/>
        <v/>
      </c>
      <c r="DC4" s="173" t="str">
        <f t="shared" si="3"/>
        <v/>
      </c>
      <c r="DD4" s="173" t="str">
        <f t="shared" si="3"/>
        <v/>
      </c>
      <c r="DE4" s="173" t="str">
        <f t="shared" si="3"/>
        <v/>
      </c>
      <c r="DF4" s="173" t="str">
        <f t="shared" si="3"/>
        <v/>
      </c>
      <c r="DG4" s="173" t="str">
        <f t="shared" si="3"/>
        <v/>
      </c>
      <c r="DH4" s="173" t="str">
        <f t="shared" si="3"/>
        <v/>
      </c>
      <c r="DI4" s="173" t="str">
        <f t="shared" si="3"/>
        <v/>
      </c>
      <c r="DJ4" s="173" t="str">
        <f t="shared" si="3"/>
        <v/>
      </c>
      <c r="DK4" s="173" t="str">
        <f t="shared" si="3"/>
        <v/>
      </c>
      <c r="DL4" s="173" t="str">
        <f t="shared" si="3"/>
        <v/>
      </c>
      <c r="DM4" s="173" t="str">
        <f t="shared" si="3"/>
        <v/>
      </c>
      <c r="DN4" s="173" t="str">
        <f t="shared" si="3"/>
        <v/>
      </c>
      <c r="DO4" s="173" t="str">
        <f t="shared" si="3"/>
        <v/>
      </c>
      <c r="DP4" s="173" t="str">
        <f t="shared" si="3"/>
        <v/>
      </c>
      <c r="DQ4" s="173" t="str">
        <f t="shared" si="3"/>
        <v/>
      </c>
      <c r="DR4" s="173" t="str">
        <f t="shared" si="3"/>
        <v/>
      </c>
      <c r="DS4" s="173" t="str">
        <f t="shared" si="3"/>
        <v/>
      </c>
      <c r="DT4" s="173" t="str">
        <f t="shared" si="3"/>
        <v/>
      </c>
      <c r="DU4" s="173" t="str">
        <f t="shared" si="3"/>
        <v/>
      </c>
      <c r="DV4" s="173" t="str">
        <f t="shared" si="3"/>
        <v/>
      </c>
      <c r="DW4" s="173" t="str">
        <f t="shared" si="3"/>
        <v/>
      </c>
      <c r="DX4" s="173" t="str">
        <f t="shared" si="3"/>
        <v/>
      </c>
      <c r="DY4" s="214" t="str">
        <f t="shared" si="3"/>
        <v/>
      </c>
      <c r="DZ4" s="210" t="str">
        <f t="shared" si="3"/>
        <v>7월</v>
      </c>
      <c r="EA4" s="206" t="str">
        <f t="shared" ref="EA4:GL4" si="4">IF(DAY(EA6)=1,TEXT(EA6,"m월"),"")</f>
        <v/>
      </c>
      <c r="EB4" s="173" t="str">
        <f t="shared" si="4"/>
        <v/>
      </c>
      <c r="EC4" s="173" t="str">
        <f t="shared" si="4"/>
        <v/>
      </c>
      <c r="ED4" s="173" t="str">
        <f t="shared" si="4"/>
        <v/>
      </c>
      <c r="EE4" s="173" t="str">
        <f t="shared" si="4"/>
        <v/>
      </c>
      <c r="EF4" s="173" t="str">
        <f t="shared" si="4"/>
        <v/>
      </c>
      <c r="EG4" s="173" t="str">
        <f t="shared" si="4"/>
        <v/>
      </c>
      <c r="EH4" s="173" t="str">
        <f t="shared" si="4"/>
        <v/>
      </c>
      <c r="EI4" s="173" t="str">
        <f t="shared" si="4"/>
        <v/>
      </c>
      <c r="EJ4" s="173" t="str">
        <f t="shared" si="4"/>
        <v/>
      </c>
      <c r="EK4" s="173" t="str">
        <f t="shared" si="4"/>
        <v/>
      </c>
      <c r="EL4" s="173" t="str">
        <f t="shared" si="4"/>
        <v/>
      </c>
      <c r="EM4" s="173" t="str">
        <f t="shared" si="4"/>
        <v/>
      </c>
      <c r="EN4" s="173" t="str">
        <f t="shared" si="4"/>
        <v/>
      </c>
      <c r="EO4" s="173" t="str">
        <f t="shared" si="4"/>
        <v/>
      </c>
      <c r="EP4" s="173" t="str">
        <f t="shared" si="4"/>
        <v/>
      </c>
      <c r="EQ4" s="173" t="str">
        <f t="shared" si="4"/>
        <v/>
      </c>
      <c r="ER4" s="173" t="str">
        <f t="shared" si="4"/>
        <v/>
      </c>
      <c r="ES4" s="173" t="str">
        <f t="shared" si="4"/>
        <v/>
      </c>
      <c r="ET4" s="173" t="str">
        <f t="shared" si="4"/>
        <v/>
      </c>
      <c r="EU4" s="173" t="str">
        <f t="shared" si="4"/>
        <v/>
      </c>
      <c r="EV4" s="173" t="str">
        <f t="shared" si="4"/>
        <v/>
      </c>
      <c r="EW4" s="173" t="str">
        <f t="shared" si="4"/>
        <v/>
      </c>
      <c r="EX4" s="173" t="str">
        <f t="shared" si="4"/>
        <v/>
      </c>
      <c r="EY4" s="173" t="str">
        <f t="shared" si="4"/>
        <v/>
      </c>
      <c r="EZ4" s="173" t="str">
        <f t="shared" si="4"/>
        <v/>
      </c>
      <c r="FA4" s="173" t="str">
        <f t="shared" si="4"/>
        <v/>
      </c>
      <c r="FB4" s="173" t="str">
        <f t="shared" si="4"/>
        <v/>
      </c>
      <c r="FC4" s="173" t="str">
        <f t="shared" si="4"/>
        <v/>
      </c>
      <c r="FD4" s="214" t="str">
        <f t="shared" si="4"/>
        <v/>
      </c>
      <c r="FE4" s="210" t="str">
        <f t="shared" si="4"/>
        <v>8월</v>
      </c>
      <c r="FF4" s="206" t="str">
        <f t="shared" si="4"/>
        <v/>
      </c>
      <c r="FG4" s="173" t="str">
        <f t="shared" si="4"/>
        <v/>
      </c>
      <c r="FH4" s="173" t="str">
        <f t="shared" si="4"/>
        <v/>
      </c>
      <c r="FI4" s="173" t="str">
        <f t="shared" si="4"/>
        <v/>
      </c>
      <c r="FJ4" s="173" t="str">
        <f t="shared" si="4"/>
        <v/>
      </c>
      <c r="FK4" s="173" t="str">
        <f t="shared" si="4"/>
        <v/>
      </c>
      <c r="FL4" s="173" t="str">
        <f t="shared" si="4"/>
        <v/>
      </c>
      <c r="FM4" s="173" t="str">
        <f t="shared" si="4"/>
        <v/>
      </c>
      <c r="FN4" s="173" t="str">
        <f t="shared" si="4"/>
        <v/>
      </c>
      <c r="FO4" s="173" t="str">
        <f t="shared" si="4"/>
        <v/>
      </c>
      <c r="FP4" s="173" t="str">
        <f t="shared" si="4"/>
        <v/>
      </c>
      <c r="FQ4" s="173" t="str">
        <f t="shared" si="4"/>
        <v/>
      </c>
      <c r="FR4" s="173" t="str">
        <f t="shared" si="4"/>
        <v/>
      </c>
      <c r="FS4" s="173" t="str">
        <f t="shared" si="4"/>
        <v/>
      </c>
      <c r="FT4" s="173" t="str">
        <f t="shared" si="4"/>
        <v/>
      </c>
      <c r="FU4" s="173" t="str">
        <f t="shared" si="4"/>
        <v/>
      </c>
      <c r="FV4" s="173" t="str">
        <f t="shared" si="4"/>
        <v/>
      </c>
      <c r="FW4" s="173" t="str">
        <f t="shared" si="4"/>
        <v/>
      </c>
      <c r="FX4" s="173" t="str">
        <f t="shared" si="4"/>
        <v/>
      </c>
      <c r="FY4" s="173" t="str">
        <f t="shared" si="4"/>
        <v/>
      </c>
      <c r="FZ4" s="173" t="str">
        <f t="shared" si="4"/>
        <v/>
      </c>
      <c r="GA4" s="173" t="str">
        <f t="shared" si="4"/>
        <v/>
      </c>
      <c r="GB4" s="173" t="str">
        <f t="shared" si="4"/>
        <v/>
      </c>
      <c r="GC4" s="173" t="str">
        <f t="shared" si="4"/>
        <v/>
      </c>
      <c r="GD4" s="173" t="str">
        <f t="shared" si="4"/>
        <v/>
      </c>
      <c r="GE4" s="214" t="str">
        <f t="shared" si="4"/>
        <v/>
      </c>
      <c r="GF4" s="214" t="str">
        <f t="shared" si="4"/>
        <v/>
      </c>
      <c r="GG4" s="206" t="str">
        <f t="shared" si="4"/>
        <v/>
      </c>
      <c r="GH4" s="173" t="str">
        <f t="shared" si="4"/>
        <v/>
      </c>
      <c r="GI4" s="214" t="str">
        <f t="shared" si="4"/>
        <v/>
      </c>
      <c r="GJ4" s="210" t="str">
        <f t="shared" si="4"/>
        <v>9월</v>
      </c>
      <c r="GK4" s="206" t="str">
        <f t="shared" si="4"/>
        <v/>
      </c>
      <c r="GL4" s="173" t="str">
        <f t="shared" si="4"/>
        <v/>
      </c>
      <c r="GM4" s="173" t="str">
        <f t="shared" ref="GM4:IR4" si="5">IF(DAY(GM6)=1,TEXT(GM6,"m월"),"")</f>
        <v/>
      </c>
      <c r="GN4" s="173" t="str">
        <f t="shared" si="5"/>
        <v/>
      </c>
      <c r="GO4" s="173" t="str">
        <f t="shared" si="5"/>
        <v/>
      </c>
      <c r="GP4" s="173" t="str">
        <f t="shared" si="5"/>
        <v/>
      </c>
      <c r="GQ4" s="173" t="str">
        <f t="shared" si="5"/>
        <v/>
      </c>
      <c r="GR4" s="173" t="str">
        <f t="shared" si="5"/>
        <v/>
      </c>
      <c r="GS4" s="173" t="str">
        <f t="shared" si="5"/>
        <v/>
      </c>
      <c r="GT4" s="173" t="str">
        <f t="shared" si="5"/>
        <v/>
      </c>
      <c r="GU4" s="173" t="str">
        <f t="shared" si="5"/>
        <v/>
      </c>
      <c r="GV4" s="173" t="str">
        <f t="shared" si="5"/>
        <v/>
      </c>
      <c r="GW4" s="173" t="str">
        <f t="shared" si="5"/>
        <v/>
      </c>
      <c r="GX4" s="173" t="str">
        <f t="shared" si="5"/>
        <v/>
      </c>
      <c r="GY4" s="173" t="str">
        <f t="shared" si="5"/>
        <v/>
      </c>
      <c r="GZ4" s="173" t="str">
        <f t="shared" si="5"/>
        <v/>
      </c>
      <c r="HA4" s="173" t="str">
        <f t="shared" si="5"/>
        <v/>
      </c>
      <c r="HB4" s="173" t="str">
        <f t="shared" si="5"/>
        <v/>
      </c>
      <c r="HC4" s="173" t="str">
        <f t="shared" si="5"/>
        <v/>
      </c>
      <c r="HD4" s="173" t="str">
        <f t="shared" si="5"/>
        <v/>
      </c>
      <c r="HE4" s="173" t="str">
        <f t="shared" si="5"/>
        <v/>
      </c>
      <c r="HF4" s="173" t="str">
        <f t="shared" si="5"/>
        <v/>
      </c>
      <c r="HG4" s="173" t="str">
        <f t="shared" si="5"/>
        <v/>
      </c>
      <c r="HH4" s="173" t="str">
        <f t="shared" si="5"/>
        <v/>
      </c>
      <c r="HI4" s="173" t="str">
        <f t="shared" si="5"/>
        <v/>
      </c>
      <c r="HJ4" s="173" t="str">
        <f t="shared" si="5"/>
        <v/>
      </c>
      <c r="HK4" s="173" t="str">
        <f t="shared" si="5"/>
        <v/>
      </c>
      <c r="HL4" s="173" t="str">
        <f t="shared" si="5"/>
        <v/>
      </c>
      <c r="HM4" s="214" t="str">
        <f t="shared" si="5"/>
        <v/>
      </c>
      <c r="HN4" s="210" t="str">
        <f t="shared" si="5"/>
        <v>10월</v>
      </c>
      <c r="HO4" s="206" t="str">
        <f t="shared" si="5"/>
        <v/>
      </c>
      <c r="HP4" s="173" t="str">
        <f t="shared" si="5"/>
        <v/>
      </c>
      <c r="HQ4" s="173" t="str">
        <f t="shared" si="5"/>
        <v/>
      </c>
      <c r="HR4" s="173" t="str">
        <f t="shared" si="5"/>
        <v/>
      </c>
      <c r="HS4" s="173" t="str">
        <f t="shared" si="5"/>
        <v/>
      </c>
      <c r="HT4" s="173" t="str">
        <f t="shared" si="5"/>
        <v/>
      </c>
      <c r="HU4" s="173" t="str">
        <f t="shared" si="5"/>
        <v/>
      </c>
      <c r="HV4" s="173" t="str">
        <f t="shared" si="5"/>
        <v/>
      </c>
      <c r="HW4" s="173" t="str">
        <f t="shared" si="5"/>
        <v/>
      </c>
      <c r="HX4" s="173" t="str">
        <f t="shared" si="5"/>
        <v/>
      </c>
      <c r="HY4" s="173" t="str">
        <f t="shared" si="5"/>
        <v/>
      </c>
      <c r="HZ4" s="173" t="str">
        <f t="shared" si="5"/>
        <v/>
      </c>
      <c r="IA4" s="173" t="str">
        <f t="shared" si="5"/>
        <v/>
      </c>
      <c r="IB4" s="173" t="str">
        <f t="shared" si="5"/>
        <v/>
      </c>
      <c r="IC4" s="173" t="str">
        <f t="shared" si="5"/>
        <v/>
      </c>
      <c r="ID4" s="173" t="str">
        <f t="shared" si="5"/>
        <v/>
      </c>
      <c r="IE4" s="173" t="str">
        <f t="shared" si="5"/>
        <v/>
      </c>
      <c r="IF4" s="173" t="str">
        <f t="shared" si="5"/>
        <v/>
      </c>
      <c r="IG4" s="173" t="str">
        <f t="shared" si="5"/>
        <v/>
      </c>
      <c r="IH4" s="173" t="str">
        <f t="shared" si="5"/>
        <v/>
      </c>
      <c r="II4" s="173" t="str">
        <f t="shared" si="5"/>
        <v/>
      </c>
      <c r="IJ4" s="173" t="str">
        <f t="shared" si="5"/>
        <v/>
      </c>
      <c r="IK4" s="173" t="str">
        <f t="shared" si="5"/>
        <v/>
      </c>
      <c r="IL4" s="173" t="str">
        <f t="shared" si="5"/>
        <v/>
      </c>
      <c r="IM4" s="173" t="str">
        <f t="shared" si="5"/>
        <v/>
      </c>
      <c r="IN4" s="173" t="str">
        <f t="shared" si="5"/>
        <v/>
      </c>
      <c r="IO4" s="173" t="str">
        <f t="shared" si="5"/>
        <v/>
      </c>
      <c r="IP4" s="173" t="str">
        <f t="shared" si="5"/>
        <v/>
      </c>
      <c r="IQ4" s="173" t="str">
        <f t="shared" si="5"/>
        <v/>
      </c>
      <c r="IR4" s="214" t="str">
        <f t="shared" si="5"/>
        <v/>
      </c>
      <c r="IS4" s="210" t="str">
        <f t="shared" ref="IS4:LA4" si="6">IF(DAY(IS6)=1,TEXT(IS6,"m월"),"")</f>
        <v>11월</v>
      </c>
      <c r="IT4" s="206" t="str">
        <f t="shared" si="6"/>
        <v/>
      </c>
      <c r="IU4" s="173" t="str">
        <f t="shared" si="6"/>
        <v/>
      </c>
      <c r="IV4" s="173" t="str">
        <f t="shared" si="6"/>
        <v/>
      </c>
      <c r="IW4" s="173" t="str">
        <f t="shared" si="6"/>
        <v/>
      </c>
      <c r="IX4" s="173" t="str">
        <f t="shared" si="6"/>
        <v/>
      </c>
      <c r="IY4" s="173" t="str">
        <f t="shared" si="6"/>
        <v/>
      </c>
      <c r="IZ4" s="173" t="str">
        <f t="shared" si="6"/>
        <v/>
      </c>
      <c r="JA4" s="173" t="str">
        <f t="shared" si="6"/>
        <v/>
      </c>
      <c r="JB4" s="173" t="str">
        <f t="shared" si="6"/>
        <v/>
      </c>
      <c r="JC4" s="173" t="str">
        <f t="shared" si="6"/>
        <v/>
      </c>
      <c r="JD4" s="173" t="str">
        <f t="shared" si="6"/>
        <v/>
      </c>
      <c r="JE4" s="173" t="str">
        <f t="shared" si="6"/>
        <v/>
      </c>
      <c r="JF4" s="173" t="str">
        <f t="shared" si="6"/>
        <v/>
      </c>
      <c r="JG4" s="173" t="str">
        <f t="shared" si="6"/>
        <v/>
      </c>
      <c r="JH4" s="173" t="str">
        <f t="shared" si="6"/>
        <v/>
      </c>
      <c r="JI4" s="173" t="str">
        <f t="shared" si="6"/>
        <v/>
      </c>
      <c r="JJ4" s="173" t="str">
        <f t="shared" si="6"/>
        <v/>
      </c>
      <c r="JK4" s="173" t="str">
        <f t="shared" si="6"/>
        <v/>
      </c>
      <c r="JL4" s="173" t="str">
        <f t="shared" si="6"/>
        <v/>
      </c>
      <c r="JM4" s="173" t="str">
        <f t="shared" si="6"/>
        <v/>
      </c>
      <c r="JN4" s="173" t="str">
        <f t="shared" si="6"/>
        <v/>
      </c>
      <c r="JO4" s="173" t="str">
        <f t="shared" si="6"/>
        <v/>
      </c>
      <c r="JP4" s="173" t="str">
        <f t="shared" si="6"/>
        <v/>
      </c>
      <c r="JQ4" s="173" t="str">
        <f t="shared" si="6"/>
        <v/>
      </c>
      <c r="JR4" s="173" t="str">
        <f t="shared" si="6"/>
        <v/>
      </c>
      <c r="JS4" s="173" t="str">
        <f t="shared" si="6"/>
        <v/>
      </c>
      <c r="JT4" s="173" t="str">
        <f t="shared" si="6"/>
        <v/>
      </c>
      <c r="JU4" s="173" t="str">
        <f t="shared" si="6"/>
        <v/>
      </c>
      <c r="JV4" s="214" t="str">
        <f t="shared" si="6"/>
        <v/>
      </c>
      <c r="JW4" s="210" t="str">
        <f t="shared" si="6"/>
        <v>12월</v>
      </c>
      <c r="JX4" s="206" t="str">
        <f t="shared" si="6"/>
        <v/>
      </c>
      <c r="JY4" s="173" t="str">
        <f t="shared" si="6"/>
        <v/>
      </c>
      <c r="JZ4" s="173" t="str">
        <f t="shared" si="6"/>
        <v/>
      </c>
      <c r="KA4" s="173" t="str">
        <f t="shared" si="6"/>
        <v/>
      </c>
      <c r="KB4" s="173" t="str">
        <f t="shared" si="6"/>
        <v/>
      </c>
      <c r="KC4" s="173" t="str">
        <f t="shared" si="6"/>
        <v/>
      </c>
      <c r="KD4" s="173" t="str">
        <f t="shared" si="6"/>
        <v/>
      </c>
      <c r="KE4" s="173" t="str">
        <f t="shared" si="6"/>
        <v/>
      </c>
      <c r="KF4" s="173" t="str">
        <f t="shared" si="6"/>
        <v/>
      </c>
      <c r="KG4" s="173" t="str">
        <f t="shared" si="6"/>
        <v/>
      </c>
      <c r="KH4" s="173" t="str">
        <f t="shared" si="6"/>
        <v/>
      </c>
      <c r="KI4" s="173" t="str">
        <f t="shared" si="6"/>
        <v/>
      </c>
      <c r="KJ4" s="173" t="str">
        <f t="shared" si="6"/>
        <v/>
      </c>
      <c r="KK4" s="173" t="str">
        <f t="shared" si="6"/>
        <v/>
      </c>
      <c r="KL4" s="173" t="str">
        <f t="shared" si="6"/>
        <v/>
      </c>
      <c r="KM4" s="173" t="str">
        <f t="shared" si="6"/>
        <v/>
      </c>
      <c r="KN4" s="173" t="str">
        <f t="shared" si="6"/>
        <v/>
      </c>
      <c r="KO4" s="173" t="str">
        <f t="shared" si="6"/>
        <v/>
      </c>
      <c r="KP4" s="173" t="str">
        <f t="shared" si="6"/>
        <v/>
      </c>
      <c r="KQ4" s="173" t="str">
        <f t="shared" si="6"/>
        <v/>
      </c>
      <c r="KR4" s="173" t="str">
        <f t="shared" si="6"/>
        <v/>
      </c>
      <c r="KS4" s="173" t="str">
        <f t="shared" si="6"/>
        <v/>
      </c>
      <c r="KT4" s="173" t="str">
        <f t="shared" si="6"/>
        <v/>
      </c>
      <c r="KU4" s="173" t="str">
        <f t="shared" si="6"/>
        <v/>
      </c>
      <c r="KV4" s="173" t="str">
        <f t="shared" si="6"/>
        <v/>
      </c>
      <c r="KW4" s="173" t="str">
        <f t="shared" si="6"/>
        <v/>
      </c>
      <c r="KX4" s="173" t="str">
        <f t="shared" si="6"/>
        <v/>
      </c>
      <c r="KY4" s="173" t="str">
        <f t="shared" si="6"/>
        <v/>
      </c>
      <c r="KZ4" s="173" t="str">
        <f t="shared" si="6"/>
        <v/>
      </c>
      <c r="LA4" s="173" t="str">
        <f t="shared" si="6"/>
        <v/>
      </c>
    </row>
    <row r="5" spans="1:313">
      <c r="A5" s="224"/>
      <c r="B5" s="224"/>
      <c r="C5" s="224"/>
      <c r="D5" s="224"/>
      <c r="E5" s="224"/>
      <c r="F5" s="224"/>
      <c r="G5" s="257"/>
      <c r="H5" s="211" t="str">
        <f>TEXT(H6,"m/d")</f>
        <v>3/1</v>
      </c>
      <c r="I5" s="207" t="str">
        <f t="shared" ref="I5:AN5" si="7">IF(WEEKDAY(I6,2)=1,TEXT(I6,"m/d"),"")</f>
        <v>3/2</v>
      </c>
      <c r="J5" s="174" t="str">
        <f t="shared" si="7"/>
        <v/>
      </c>
      <c r="K5" s="174" t="str">
        <f t="shared" si="7"/>
        <v/>
      </c>
      <c r="L5" s="174" t="str">
        <f t="shared" si="7"/>
        <v/>
      </c>
      <c r="M5" s="174" t="str">
        <f t="shared" si="7"/>
        <v/>
      </c>
      <c r="N5" s="174" t="str">
        <f t="shared" si="7"/>
        <v/>
      </c>
      <c r="O5" s="174" t="str">
        <f t="shared" si="7"/>
        <v/>
      </c>
      <c r="P5" s="174" t="str">
        <f t="shared" si="7"/>
        <v>3/9</v>
      </c>
      <c r="Q5" s="174" t="str">
        <f t="shared" si="7"/>
        <v/>
      </c>
      <c r="R5" s="174" t="str">
        <f t="shared" si="7"/>
        <v/>
      </c>
      <c r="S5" s="174" t="str">
        <f t="shared" si="7"/>
        <v/>
      </c>
      <c r="T5" s="174" t="str">
        <f t="shared" si="7"/>
        <v/>
      </c>
      <c r="U5" s="174" t="str">
        <f t="shared" si="7"/>
        <v/>
      </c>
      <c r="V5" s="174" t="str">
        <f t="shared" si="7"/>
        <v/>
      </c>
      <c r="W5" s="174" t="str">
        <f t="shared" si="7"/>
        <v>3/16</v>
      </c>
      <c r="X5" s="174" t="str">
        <f t="shared" si="7"/>
        <v/>
      </c>
      <c r="Y5" s="174" t="str">
        <f t="shared" si="7"/>
        <v/>
      </c>
      <c r="Z5" s="174" t="str">
        <f t="shared" si="7"/>
        <v/>
      </c>
      <c r="AA5" s="174" t="str">
        <f t="shared" si="7"/>
        <v/>
      </c>
      <c r="AB5" s="174" t="str">
        <f t="shared" si="7"/>
        <v/>
      </c>
      <c r="AC5" s="174" t="str">
        <f t="shared" si="7"/>
        <v/>
      </c>
      <c r="AD5" s="174" t="str">
        <f t="shared" si="7"/>
        <v>3/23</v>
      </c>
      <c r="AE5" s="174" t="str">
        <f t="shared" si="7"/>
        <v/>
      </c>
      <c r="AF5" s="174" t="str">
        <f t="shared" si="7"/>
        <v/>
      </c>
      <c r="AG5" s="174" t="str">
        <f t="shared" si="7"/>
        <v/>
      </c>
      <c r="AH5" s="174" t="str">
        <f t="shared" si="7"/>
        <v/>
      </c>
      <c r="AI5" s="174" t="str">
        <f t="shared" si="7"/>
        <v/>
      </c>
      <c r="AJ5" s="174" t="str">
        <f t="shared" si="7"/>
        <v/>
      </c>
      <c r="AK5" s="174" t="str">
        <f t="shared" si="7"/>
        <v>3/30</v>
      </c>
      <c r="AL5" s="215" t="str">
        <f t="shared" si="7"/>
        <v/>
      </c>
      <c r="AM5" s="211" t="str">
        <f t="shared" si="7"/>
        <v/>
      </c>
      <c r="AN5" s="207" t="str">
        <f t="shared" si="7"/>
        <v/>
      </c>
      <c r="AO5" s="174" t="str">
        <f t="shared" ref="AO5:BT5" si="8">IF(WEEKDAY(AO6,2)=1,TEXT(AO6,"m/d"),"")</f>
        <v/>
      </c>
      <c r="AP5" s="174" t="str">
        <f t="shared" si="8"/>
        <v/>
      </c>
      <c r="AQ5" s="174" t="str">
        <f t="shared" si="8"/>
        <v/>
      </c>
      <c r="AR5" s="174" t="str">
        <f t="shared" si="8"/>
        <v>4/6</v>
      </c>
      <c r="AS5" s="174" t="str">
        <f t="shared" si="8"/>
        <v/>
      </c>
      <c r="AT5" s="174" t="str">
        <f t="shared" si="8"/>
        <v/>
      </c>
      <c r="AU5" s="174" t="str">
        <f t="shared" si="8"/>
        <v/>
      </c>
      <c r="AV5" s="174" t="str">
        <f t="shared" si="8"/>
        <v/>
      </c>
      <c r="AW5" s="174" t="str">
        <f t="shared" si="8"/>
        <v/>
      </c>
      <c r="AX5" s="174" t="str">
        <f t="shared" si="8"/>
        <v/>
      </c>
      <c r="AY5" s="174" t="str">
        <f t="shared" si="8"/>
        <v>4/13</v>
      </c>
      <c r="AZ5" s="174" t="str">
        <f t="shared" si="8"/>
        <v/>
      </c>
      <c r="BA5" s="174" t="str">
        <f t="shared" si="8"/>
        <v/>
      </c>
      <c r="BB5" s="174" t="str">
        <f t="shared" si="8"/>
        <v/>
      </c>
      <c r="BC5" s="174" t="str">
        <f t="shared" si="8"/>
        <v/>
      </c>
      <c r="BD5" s="174" t="str">
        <f t="shared" si="8"/>
        <v/>
      </c>
      <c r="BE5" s="174" t="str">
        <f t="shared" si="8"/>
        <v/>
      </c>
      <c r="BF5" s="174" t="str">
        <f t="shared" si="8"/>
        <v>4/20</v>
      </c>
      <c r="BG5" s="174" t="str">
        <f t="shared" si="8"/>
        <v/>
      </c>
      <c r="BH5" s="174" t="str">
        <f t="shared" si="8"/>
        <v/>
      </c>
      <c r="BI5" s="174" t="str">
        <f t="shared" si="8"/>
        <v/>
      </c>
      <c r="BJ5" s="174" t="str">
        <f t="shared" si="8"/>
        <v/>
      </c>
      <c r="BK5" s="174" t="str">
        <f t="shared" si="8"/>
        <v/>
      </c>
      <c r="BL5" s="174" t="str">
        <f t="shared" si="8"/>
        <v/>
      </c>
      <c r="BM5" s="174" t="str">
        <f t="shared" si="8"/>
        <v>4/27</v>
      </c>
      <c r="BN5" s="174" t="str">
        <f t="shared" si="8"/>
        <v/>
      </c>
      <c r="BO5" s="174" t="str">
        <f t="shared" si="8"/>
        <v/>
      </c>
      <c r="BP5" s="215" t="str">
        <f t="shared" si="8"/>
        <v/>
      </c>
      <c r="BQ5" s="211" t="str">
        <f t="shared" si="8"/>
        <v/>
      </c>
      <c r="BR5" s="207" t="str">
        <f t="shared" si="8"/>
        <v/>
      </c>
      <c r="BS5" s="174" t="str">
        <f t="shared" si="8"/>
        <v/>
      </c>
      <c r="BT5" s="174" t="str">
        <f t="shared" si="8"/>
        <v>5/4</v>
      </c>
      <c r="BU5" s="174" t="str">
        <f t="shared" ref="BU5:CZ5" si="9">IF(WEEKDAY(BU6,2)=1,TEXT(BU6,"m/d"),"")</f>
        <v/>
      </c>
      <c r="BV5" s="174" t="str">
        <f t="shared" si="9"/>
        <v/>
      </c>
      <c r="BW5" s="174" t="str">
        <f t="shared" si="9"/>
        <v/>
      </c>
      <c r="BX5" s="174" t="str">
        <f t="shared" si="9"/>
        <v/>
      </c>
      <c r="BY5" s="174" t="str">
        <f t="shared" si="9"/>
        <v/>
      </c>
      <c r="BZ5" s="174" t="str">
        <f t="shared" si="9"/>
        <v/>
      </c>
      <c r="CA5" s="174" t="str">
        <f t="shared" si="9"/>
        <v>5/11</v>
      </c>
      <c r="CB5" s="174" t="str">
        <f t="shared" si="9"/>
        <v/>
      </c>
      <c r="CC5" s="174" t="str">
        <f t="shared" si="9"/>
        <v/>
      </c>
      <c r="CD5" s="174" t="str">
        <f t="shared" si="9"/>
        <v/>
      </c>
      <c r="CE5" s="174" t="str">
        <f t="shared" si="9"/>
        <v/>
      </c>
      <c r="CF5" s="174" t="str">
        <f t="shared" si="9"/>
        <v/>
      </c>
      <c r="CG5" s="174" t="str">
        <f t="shared" si="9"/>
        <v/>
      </c>
      <c r="CH5" s="174" t="str">
        <f t="shared" si="9"/>
        <v>5/18</v>
      </c>
      <c r="CI5" s="174" t="str">
        <f t="shared" si="9"/>
        <v/>
      </c>
      <c r="CJ5" s="174" t="str">
        <f t="shared" si="9"/>
        <v/>
      </c>
      <c r="CK5" s="174" t="str">
        <f t="shared" si="9"/>
        <v/>
      </c>
      <c r="CL5" s="174" t="str">
        <f t="shared" si="9"/>
        <v/>
      </c>
      <c r="CM5" s="174" t="str">
        <f t="shared" si="9"/>
        <v/>
      </c>
      <c r="CN5" s="174" t="str">
        <f t="shared" si="9"/>
        <v/>
      </c>
      <c r="CO5" s="174" t="str">
        <f t="shared" si="9"/>
        <v>5/25</v>
      </c>
      <c r="CP5" s="174" t="str">
        <f t="shared" si="9"/>
        <v/>
      </c>
      <c r="CQ5" s="174" t="str">
        <f t="shared" si="9"/>
        <v/>
      </c>
      <c r="CR5" s="174" t="str">
        <f t="shared" si="9"/>
        <v/>
      </c>
      <c r="CS5" s="174" t="str">
        <f t="shared" si="9"/>
        <v/>
      </c>
      <c r="CT5" s="174" t="str">
        <f t="shared" si="9"/>
        <v/>
      </c>
      <c r="CU5" s="215" t="str">
        <f t="shared" si="9"/>
        <v/>
      </c>
      <c r="CV5" s="211" t="str">
        <f t="shared" si="9"/>
        <v>6/1</v>
      </c>
      <c r="CW5" s="207" t="str">
        <f t="shared" si="9"/>
        <v/>
      </c>
      <c r="CX5" s="174" t="str">
        <f t="shared" si="9"/>
        <v/>
      </c>
      <c r="CY5" s="174" t="str">
        <f t="shared" si="9"/>
        <v/>
      </c>
      <c r="CZ5" s="174" t="str">
        <f t="shared" si="9"/>
        <v/>
      </c>
      <c r="DA5" s="174" t="str">
        <f t="shared" ref="DA5:FL5" si="10">IF(WEEKDAY(DA6,2)=1,TEXT(DA6,"m/d"),"")</f>
        <v/>
      </c>
      <c r="DB5" s="174" t="str">
        <f t="shared" si="10"/>
        <v/>
      </c>
      <c r="DC5" s="174" t="str">
        <f t="shared" si="10"/>
        <v>6/8</v>
      </c>
      <c r="DD5" s="174" t="str">
        <f t="shared" si="10"/>
        <v/>
      </c>
      <c r="DE5" s="174" t="str">
        <f t="shared" si="10"/>
        <v/>
      </c>
      <c r="DF5" s="174" t="str">
        <f t="shared" si="10"/>
        <v/>
      </c>
      <c r="DG5" s="174" t="str">
        <f t="shared" si="10"/>
        <v/>
      </c>
      <c r="DH5" s="174" t="str">
        <f t="shared" si="10"/>
        <v/>
      </c>
      <c r="DI5" s="174" t="str">
        <f t="shared" si="10"/>
        <v/>
      </c>
      <c r="DJ5" s="174" t="str">
        <f t="shared" si="10"/>
        <v>6/15</v>
      </c>
      <c r="DK5" s="174" t="str">
        <f t="shared" si="10"/>
        <v/>
      </c>
      <c r="DL5" s="174" t="str">
        <f t="shared" si="10"/>
        <v/>
      </c>
      <c r="DM5" s="174" t="str">
        <f t="shared" si="10"/>
        <v/>
      </c>
      <c r="DN5" s="174" t="str">
        <f t="shared" si="10"/>
        <v/>
      </c>
      <c r="DO5" s="174" t="str">
        <f t="shared" si="10"/>
        <v/>
      </c>
      <c r="DP5" s="174" t="str">
        <f t="shared" si="10"/>
        <v/>
      </c>
      <c r="DQ5" s="174" t="str">
        <f t="shared" si="10"/>
        <v>6/22</v>
      </c>
      <c r="DR5" s="174" t="str">
        <f t="shared" si="10"/>
        <v/>
      </c>
      <c r="DS5" s="174" t="str">
        <f t="shared" si="10"/>
        <v/>
      </c>
      <c r="DT5" s="174" t="str">
        <f t="shared" si="10"/>
        <v/>
      </c>
      <c r="DU5" s="174" t="str">
        <f t="shared" si="10"/>
        <v/>
      </c>
      <c r="DV5" s="174" t="str">
        <f t="shared" si="10"/>
        <v/>
      </c>
      <c r="DW5" s="174" t="str">
        <f t="shared" si="10"/>
        <v/>
      </c>
      <c r="DX5" s="174" t="str">
        <f t="shared" si="10"/>
        <v>6/29</v>
      </c>
      <c r="DY5" s="215" t="str">
        <f t="shared" si="10"/>
        <v/>
      </c>
      <c r="DZ5" s="211" t="str">
        <f t="shared" si="10"/>
        <v/>
      </c>
      <c r="EA5" s="207" t="str">
        <f t="shared" si="10"/>
        <v/>
      </c>
      <c r="EB5" s="174" t="str">
        <f t="shared" si="10"/>
        <v/>
      </c>
      <c r="EC5" s="174" t="str">
        <f t="shared" si="10"/>
        <v/>
      </c>
      <c r="ED5" s="174" t="str">
        <f t="shared" si="10"/>
        <v/>
      </c>
      <c r="EE5" s="174" t="str">
        <f t="shared" si="10"/>
        <v>7/6</v>
      </c>
      <c r="EF5" s="174" t="str">
        <f t="shared" si="10"/>
        <v/>
      </c>
      <c r="EG5" s="174" t="str">
        <f t="shared" si="10"/>
        <v/>
      </c>
      <c r="EH5" s="174" t="str">
        <f t="shared" si="10"/>
        <v/>
      </c>
      <c r="EI5" s="174" t="str">
        <f t="shared" si="10"/>
        <v/>
      </c>
      <c r="EJ5" s="174" t="str">
        <f t="shared" si="10"/>
        <v/>
      </c>
      <c r="EK5" s="174" t="str">
        <f t="shared" si="10"/>
        <v/>
      </c>
      <c r="EL5" s="174" t="str">
        <f t="shared" si="10"/>
        <v>7/13</v>
      </c>
      <c r="EM5" s="174" t="str">
        <f t="shared" si="10"/>
        <v/>
      </c>
      <c r="EN5" s="174" t="str">
        <f t="shared" si="10"/>
        <v/>
      </c>
      <c r="EO5" s="174" t="str">
        <f t="shared" si="10"/>
        <v/>
      </c>
      <c r="EP5" s="174" t="str">
        <f t="shared" si="10"/>
        <v/>
      </c>
      <c r="EQ5" s="174" t="str">
        <f t="shared" si="10"/>
        <v/>
      </c>
      <c r="ER5" s="174" t="str">
        <f t="shared" si="10"/>
        <v/>
      </c>
      <c r="ES5" s="174" t="str">
        <f t="shared" si="10"/>
        <v>7/20</v>
      </c>
      <c r="ET5" s="174" t="str">
        <f t="shared" si="10"/>
        <v/>
      </c>
      <c r="EU5" s="174" t="str">
        <f t="shared" si="10"/>
        <v/>
      </c>
      <c r="EV5" s="174" t="str">
        <f t="shared" si="10"/>
        <v/>
      </c>
      <c r="EW5" s="174" t="str">
        <f t="shared" si="10"/>
        <v/>
      </c>
      <c r="EX5" s="174" t="str">
        <f t="shared" si="10"/>
        <v/>
      </c>
      <c r="EY5" s="174" t="str">
        <f t="shared" si="10"/>
        <v/>
      </c>
      <c r="EZ5" s="174" t="str">
        <f t="shared" si="10"/>
        <v>7/27</v>
      </c>
      <c r="FA5" s="174" t="str">
        <f t="shared" si="10"/>
        <v/>
      </c>
      <c r="FB5" s="174" t="str">
        <f t="shared" si="10"/>
        <v/>
      </c>
      <c r="FC5" s="174" t="str">
        <f t="shared" si="10"/>
        <v/>
      </c>
      <c r="FD5" s="215" t="str">
        <f t="shared" si="10"/>
        <v/>
      </c>
      <c r="FE5" s="211" t="str">
        <f t="shared" si="10"/>
        <v/>
      </c>
      <c r="FF5" s="207" t="str">
        <f t="shared" si="10"/>
        <v/>
      </c>
      <c r="FG5" s="174" t="str">
        <f t="shared" si="10"/>
        <v>8/3</v>
      </c>
      <c r="FH5" s="174" t="str">
        <f t="shared" si="10"/>
        <v/>
      </c>
      <c r="FI5" s="174" t="str">
        <f t="shared" si="10"/>
        <v/>
      </c>
      <c r="FJ5" s="174" t="str">
        <f t="shared" si="10"/>
        <v/>
      </c>
      <c r="FK5" s="174" t="str">
        <f t="shared" si="10"/>
        <v/>
      </c>
      <c r="FL5" s="174" t="str">
        <f t="shared" si="10"/>
        <v/>
      </c>
      <c r="FM5" s="174" t="str">
        <f t="shared" ref="FM5:HX5" si="11">IF(WEEKDAY(FM6,2)=1,TEXT(FM6,"m/d"),"")</f>
        <v/>
      </c>
      <c r="FN5" s="174" t="str">
        <f t="shared" si="11"/>
        <v>8/10</v>
      </c>
      <c r="FO5" s="174" t="str">
        <f t="shared" si="11"/>
        <v/>
      </c>
      <c r="FP5" s="174" t="str">
        <f t="shared" si="11"/>
        <v/>
      </c>
      <c r="FQ5" s="174" t="str">
        <f t="shared" si="11"/>
        <v/>
      </c>
      <c r="FR5" s="174" t="str">
        <f t="shared" si="11"/>
        <v/>
      </c>
      <c r="FS5" s="174" t="str">
        <f t="shared" si="11"/>
        <v/>
      </c>
      <c r="FT5" s="174" t="str">
        <f t="shared" si="11"/>
        <v/>
      </c>
      <c r="FU5" s="174" t="str">
        <f t="shared" si="11"/>
        <v>8/17</v>
      </c>
      <c r="FV5" s="174" t="str">
        <f t="shared" si="11"/>
        <v/>
      </c>
      <c r="FW5" s="174" t="str">
        <f t="shared" si="11"/>
        <v/>
      </c>
      <c r="FX5" s="174" t="str">
        <f t="shared" si="11"/>
        <v/>
      </c>
      <c r="FY5" s="174" t="str">
        <f t="shared" si="11"/>
        <v/>
      </c>
      <c r="FZ5" s="174" t="str">
        <f t="shared" si="11"/>
        <v/>
      </c>
      <c r="GA5" s="174" t="str">
        <f t="shared" si="11"/>
        <v/>
      </c>
      <c r="GB5" s="174" t="str">
        <f t="shared" si="11"/>
        <v>8/24</v>
      </c>
      <c r="GC5" s="174" t="str">
        <f t="shared" si="11"/>
        <v/>
      </c>
      <c r="GD5" s="174" t="str">
        <f t="shared" si="11"/>
        <v/>
      </c>
      <c r="GE5" s="215" t="str">
        <f t="shared" si="11"/>
        <v/>
      </c>
      <c r="GF5" s="215" t="str">
        <f t="shared" si="11"/>
        <v/>
      </c>
      <c r="GG5" s="207" t="str">
        <f t="shared" si="11"/>
        <v/>
      </c>
      <c r="GH5" s="174" t="str">
        <f t="shared" si="11"/>
        <v/>
      </c>
      <c r="GI5" s="215" t="str">
        <f t="shared" si="11"/>
        <v>8/31</v>
      </c>
      <c r="GJ5" s="211" t="str">
        <f t="shared" si="11"/>
        <v/>
      </c>
      <c r="GK5" s="207" t="str">
        <f t="shared" si="11"/>
        <v/>
      </c>
      <c r="GL5" s="174" t="str">
        <f t="shared" si="11"/>
        <v/>
      </c>
      <c r="GM5" s="174" t="str">
        <f t="shared" si="11"/>
        <v/>
      </c>
      <c r="GN5" s="174" t="str">
        <f t="shared" si="11"/>
        <v/>
      </c>
      <c r="GO5" s="174" t="str">
        <f t="shared" si="11"/>
        <v/>
      </c>
      <c r="GP5" s="174" t="str">
        <f t="shared" si="11"/>
        <v>9/7</v>
      </c>
      <c r="GQ5" s="174" t="str">
        <f t="shared" si="11"/>
        <v/>
      </c>
      <c r="GR5" s="174" t="str">
        <f t="shared" si="11"/>
        <v/>
      </c>
      <c r="GS5" s="174" t="str">
        <f t="shared" si="11"/>
        <v/>
      </c>
      <c r="GT5" s="174" t="str">
        <f t="shared" si="11"/>
        <v/>
      </c>
      <c r="GU5" s="174" t="str">
        <f t="shared" si="11"/>
        <v/>
      </c>
      <c r="GV5" s="174" t="str">
        <f t="shared" si="11"/>
        <v/>
      </c>
      <c r="GW5" s="174" t="str">
        <f t="shared" si="11"/>
        <v>9/14</v>
      </c>
      <c r="GX5" s="174" t="str">
        <f t="shared" si="11"/>
        <v/>
      </c>
      <c r="GY5" s="174" t="str">
        <f t="shared" si="11"/>
        <v/>
      </c>
      <c r="GZ5" s="174" t="str">
        <f t="shared" si="11"/>
        <v/>
      </c>
      <c r="HA5" s="174" t="str">
        <f t="shared" si="11"/>
        <v/>
      </c>
      <c r="HB5" s="174" t="str">
        <f t="shared" si="11"/>
        <v/>
      </c>
      <c r="HC5" s="174" t="str">
        <f t="shared" si="11"/>
        <v/>
      </c>
      <c r="HD5" s="174" t="str">
        <f t="shared" si="11"/>
        <v>9/21</v>
      </c>
      <c r="HE5" s="174" t="str">
        <f t="shared" si="11"/>
        <v/>
      </c>
      <c r="HF5" s="174" t="str">
        <f t="shared" si="11"/>
        <v/>
      </c>
      <c r="HG5" s="174" t="str">
        <f t="shared" si="11"/>
        <v/>
      </c>
      <c r="HH5" s="174" t="str">
        <f t="shared" si="11"/>
        <v/>
      </c>
      <c r="HI5" s="174" t="str">
        <f t="shared" si="11"/>
        <v/>
      </c>
      <c r="HJ5" s="174" t="str">
        <f t="shared" si="11"/>
        <v/>
      </c>
      <c r="HK5" s="174" t="str">
        <f t="shared" si="11"/>
        <v>9/28</v>
      </c>
      <c r="HL5" s="174" t="str">
        <f t="shared" si="11"/>
        <v/>
      </c>
      <c r="HM5" s="215" t="str">
        <f t="shared" si="11"/>
        <v/>
      </c>
      <c r="HN5" s="211" t="str">
        <f t="shared" si="11"/>
        <v/>
      </c>
      <c r="HO5" s="207" t="str">
        <f t="shared" si="11"/>
        <v/>
      </c>
      <c r="HP5" s="174" t="str">
        <f t="shared" si="11"/>
        <v/>
      </c>
      <c r="HQ5" s="174" t="str">
        <f t="shared" si="11"/>
        <v/>
      </c>
      <c r="HR5" s="174" t="str">
        <f t="shared" si="11"/>
        <v>10/5</v>
      </c>
      <c r="HS5" s="174" t="str">
        <f t="shared" si="11"/>
        <v/>
      </c>
      <c r="HT5" s="174" t="str">
        <f t="shared" si="11"/>
        <v/>
      </c>
      <c r="HU5" s="174" t="str">
        <f t="shared" si="11"/>
        <v/>
      </c>
      <c r="HV5" s="174" t="str">
        <f t="shared" si="11"/>
        <v/>
      </c>
      <c r="HW5" s="174" t="str">
        <f t="shared" si="11"/>
        <v/>
      </c>
      <c r="HX5" s="174" t="str">
        <f t="shared" si="11"/>
        <v/>
      </c>
      <c r="HY5" s="174" t="str">
        <f t="shared" ref="HY5:KJ5" si="12">IF(WEEKDAY(HY6,2)=1,TEXT(HY6,"m/d"),"")</f>
        <v>10/12</v>
      </c>
      <c r="HZ5" s="174" t="str">
        <f t="shared" si="12"/>
        <v/>
      </c>
      <c r="IA5" s="174" t="str">
        <f t="shared" si="12"/>
        <v/>
      </c>
      <c r="IB5" s="174" t="str">
        <f t="shared" si="12"/>
        <v/>
      </c>
      <c r="IC5" s="174" t="str">
        <f t="shared" si="12"/>
        <v/>
      </c>
      <c r="ID5" s="174" t="str">
        <f t="shared" si="12"/>
        <v/>
      </c>
      <c r="IE5" s="174" t="str">
        <f t="shared" si="12"/>
        <v/>
      </c>
      <c r="IF5" s="174" t="str">
        <f t="shared" si="12"/>
        <v>10/19</v>
      </c>
      <c r="IG5" s="174" t="str">
        <f t="shared" si="12"/>
        <v/>
      </c>
      <c r="IH5" s="174" t="str">
        <f t="shared" si="12"/>
        <v/>
      </c>
      <c r="II5" s="174" t="str">
        <f t="shared" si="12"/>
        <v/>
      </c>
      <c r="IJ5" s="174" t="str">
        <f t="shared" si="12"/>
        <v/>
      </c>
      <c r="IK5" s="174" t="str">
        <f t="shared" si="12"/>
        <v/>
      </c>
      <c r="IL5" s="174" t="str">
        <f t="shared" si="12"/>
        <v/>
      </c>
      <c r="IM5" s="174" t="str">
        <f t="shared" si="12"/>
        <v>10/26</v>
      </c>
      <c r="IN5" s="174" t="str">
        <f t="shared" si="12"/>
        <v/>
      </c>
      <c r="IO5" s="174" t="str">
        <f t="shared" si="12"/>
        <v/>
      </c>
      <c r="IP5" s="174" t="str">
        <f t="shared" si="12"/>
        <v/>
      </c>
      <c r="IQ5" s="174" t="str">
        <f t="shared" si="12"/>
        <v/>
      </c>
      <c r="IR5" s="215" t="str">
        <f t="shared" si="12"/>
        <v/>
      </c>
      <c r="IS5" s="211" t="str">
        <f t="shared" si="12"/>
        <v/>
      </c>
      <c r="IT5" s="207" t="str">
        <f t="shared" si="12"/>
        <v>11/2</v>
      </c>
      <c r="IU5" s="174" t="str">
        <f t="shared" si="12"/>
        <v/>
      </c>
      <c r="IV5" s="174" t="str">
        <f t="shared" si="12"/>
        <v/>
      </c>
      <c r="IW5" s="174" t="str">
        <f t="shared" si="12"/>
        <v/>
      </c>
      <c r="IX5" s="174" t="str">
        <f t="shared" si="12"/>
        <v/>
      </c>
      <c r="IY5" s="174" t="str">
        <f t="shared" si="12"/>
        <v/>
      </c>
      <c r="IZ5" s="174" t="str">
        <f t="shared" si="12"/>
        <v/>
      </c>
      <c r="JA5" s="174" t="str">
        <f t="shared" si="12"/>
        <v>11/9</v>
      </c>
      <c r="JB5" s="174" t="str">
        <f t="shared" si="12"/>
        <v/>
      </c>
      <c r="JC5" s="174" t="str">
        <f t="shared" si="12"/>
        <v/>
      </c>
      <c r="JD5" s="174" t="str">
        <f t="shared" si="12"/>
        <v/>
      </c>
      <c r="JE5" s="174" t="str">
        <f t="shared" si="12"/>
        <v/>
      </c>
      <c r="JF5" s="174" t="str">
        <f t="shared" si="12"/>
        <v/>
      </c>
      <c r="JG5" s="174" t="str">
        <f t="shared" si="12"/>
        <v/>
      </c>
      <c r="JH5" s="174" t="str">
        <f t="shared" si="12"/>
        <v>11/16</v>
      </c>
      <c r="JI5" s="174" t="str">
        <f t="shared" si="12"/>
        <v/>
      </c>
      <c r="JJ5" s="174" t="str">
        <f t="shared" si="12"/>
        <v/>
      </c>
      <c r="JK5" s="174" t="str">
        <f t="shared" si="12"/>
        <v/>
      </c>
      <c r="JL5" s="174" t="str">
        <f t="shared" si="12"/>
        <v/>
      </c>
      <c r="JM5" s="174" t="str">
        <f t="shared" si="12"/>
        <v/>
      </c>
      <c r="JN5" s="174" t="str">
        <f t="shared" si="12"/>
        <v/>
      </c>
      <c r="JO5" s="174" t="str">
        <f t="shared" si="12"/>
        <v>11/23</v>
      </c>
      <c r="JP5" s="174" t="str">
        <f t="shared" si="12"/>
        <v/>
      </c>
      <c r="JQ5" s="174" t="str">
        <f t="shared" si="12"/>
        <v/>
      </c>
      <c r="JR5" s="174" t="str">
        <f t="shared" si="12"/>
        <v/>
      </c>
      <c r="JS5" s="174" t="str">
        <f t="shared" si="12"/>
        <v/>
      </c>
      <c r="JT5" s="174" t="str">
        <f t="shared" si="12"/>
        <v/>
      </c>
      <c r="JU5" s="174" t="str">
        <f t="shared" si="12"/>
        <v/>
      </c>
      <c r="JV5" s="215" t="str">
        <f t="shared" si="12"/>
        <v>11/30</v>
      </c>
      <c r="JW5" s="211" t="str">
        <f t="shared" si="12"/>
        <v/>
      </c>
      <c r="JX5" s="207" t="str">
        <f t="shared" si="12"/>
        <v/>
      </c>
      <c r="JY5" s="174" t="str">
        <f t="shared" si="12"/>
        <v/>
      </c>
      <c r="JZ5" s="174" t="str">
        <f t="shared" si="12"/>
        <v/>
      </c>
      <c r="KA5" s="174" t="str">
        <f t="shared" si="12"/>
        <v/>
      </c>
      <c r="KB5" s="174" t="str">
        <f t="shared" si="12"/>
        <v/>
      </c>
      <c r="KC5" s="174" t="str">
        <f t="shared" si="12"/>
        <v>12/7</v>
      </c>
      <c r="KD5" s="174" t="str">
        <f t="shared" si="12"/>
        <v/>
      </c>
      <c r="KE5" s="174" t="str">
        <f t="shared" si="12"/>
        <v/>
      </c>
      <c r="KF5" s="174" t="str">
        <f t="shared" si="12"/>
        <v/>
      </c>
      <c r="KG5" s="174" t="str">
        <f t="shared" si="12"/>
        <v/>
      </c>
      <c r="KH5" s="174" t="str">
        <f t="shared" si="12"/>
        <v/>
      </c>
      <c r="KI5" s="174" t="str">
        <f t="shared" si="12"/>
        <v/>
      </c>
      <c r="KJ5" s="174" t="str">
        <f t="shared" si="12"/>
        <v>12/14</v>
      </c>
      <c r="KK5" s="174" t="str">
        <f t="shared" ref="KK5:LA5" si="13">IF(WEEKDAY(KK6,2)=1,TEXT(KK6,"m/d"),"")</f>
        <v/>
      </c>
      <c r="KL5" s="174" t="str">
        <f t="shared" si="13"/>
        <v/>
      </c>
      <c r="KM5" s="174" t="str">
        <f t="shared" si="13"/>
        <v/>
      </c>
      <c r="KN5" s="174" t="str">
        <f t="shared" si="13"/>
        <v/>
      </c>
      <c r="KO5" s="174" t="str">
        <f t="shared" si="13"/>
        <v/>
      </c>
      <c r="KP5" s="174" t="str">
        <f t="shared" si="13"/>
        <v/>
      </c>
      <c r="KQ5" s="174" t="str">
        <f t="shared" si="13"/>
        <v>12/21</v>
      </c>
      <c r="KR5" s="174" t="str">
        <f t="shared" si="13"/>
        <v/>
      </c>
      <c r="KS5" s="174" t="str">
        <f t="shared" si="13"/>
        <v/>
      </c>
      <c r="KT5" s="174" t="str">
        <f t="shared" si="13"/>
        <v/>
      </c>
      <c r="KU5" s="174" t="str">
        <f t="shared" si="13"/>
        <v/>
      </c>
      <c r="KV5" s="174" t="str">
        <f t="shared" si="13"/>
        <v/>
      </c>
      <c r="KW5" s="174" t="str">
        <f t="shared" si="13"/>
        <v/>
      </c>
      <c r="KX5" s="174" t="str">
        <f t="shared" si="13"/>
        <v>12/28</v>
      </c>
      <c r="KY5" s="174" t="str">
        <f t="shared" si="13"/>
        <v/>
      </c>
      <c r="KZ5" s="174" t="str">
        <f t="shared" si="13"/>
        <v/>
      </c>
      <c r="LA5" s="174" t="str">
        <f t="shared" si="13"/>
        <v/>
      </c>
    </row>
    <row r="6" spans="1:313">
      <c r="A6" s="224"/>
      <c r="B6" s="224"/>
      <c r="C6" s="224"/>
      <c r="D6" s="224"/>
      <c r="E6" s="224"/>
      <c r="F6" s="224"/>
      <c r="G6" s="258"/>
      <c r="H6" s="212">
        <f>DATE(2026,3,1)</f>
        <v>46082</v>
      </c>
      <c r="I6" s="208">
        <f t="shared" ref="I6:AN6" si="14">H6+1</f>
        <v>46083</v>
      </c>
      <c r="J6" s="175">
        <f t="shared" si="14"/>
        <v>46084</v>
      </c>
      <c r="K6" s="175">
        <f t="shared" si="14"/>
        <v>46085</v>
      </c>
      <c r="L6" s="175">
        <f t="shared" si="14"/>
        <v>46086</v>
      </c>
      <c r="M6" s="175">
        <f t="shared" si="14"/>
        <v>46087</v>
      </c>
      <c r="N6" s="175">
        <f t="shared" si="14"/>
        <v>46088</v>
      </c>
      <c r="O6" s="175">
        <f t="shared" si="14"/>
        <v>46089</v>
      </c>
      <c r="P6" s="175">
        <f t="shared" si="14"/>
        <v>46090</v>
      </c>
      <c r="Q6" s="175">
        <f t="shared" si="14"/>
        <v>46091</v>
      </c>
      <c r="R6" s="175">
        <f t="shared" si="14"/>
        <v>46092</v>
      </c>
      <c r="S6" s="175">
        <f t="shared" si="14"/>
        <v>46093</v>
      </c>
      <c r="T6" s="175">
        <f t="shared" si="14"/>
        <v>46094</v>
      </c>
      <c r="U6" s="175">
        <f t="shared" si="14"/>
        <v>46095</v>
      </c>
      <c r="V6" s="175">
        <f t="shared" si="14"/>
        <v>46096</v>
      </c>
      <c r="W6" s="175">
        <f t="shared" si="14"/>
        <v>46097</v>
      </c>
      <c r="X6" s="175">
        <f t="shared" si="14"/>
        <v>46098</v>
      </c>
      <c r="Y6" s="175">
        <f t="shared" si="14"/>
        <v>46099</v>
      </c>
      <c r="Z6" s="175">
        <f t="shared" si="14"/>
        <v>46100</v>
      </c>
      <c r="AA6" s="175">
        <f t="shared" si="14"/>
        <v>46101</v>
      </c>
      <c r="AB6" s="175">
        <f t="shared" si="14"/>
        <v>46102</v>
      </c>
      <c r="AC6" s="175">
        <f t="shared" si="14"/>
        <v>46103</v>
      </c>
      <c r="AD6" s="175">
        <f t="shared" si="14"/>
        <v>46104</v>
      </c>
      <c r="AE6" s="175">
        <f t="shared" si="14"/>
        <v>46105</v>
      </c>
      <c r="AF6" s="175">
        <f t="shared" si="14"/>
        <v>46106</v>
      </c>
      <c r="AG6" s="175">
        <f t="shared" si="14"/>
        <v>46107</v>
      </c>
      <c r="AH6" s="175">
        <f t="shared" si="14"/>
        <v>46108</v>
      </c>
      <c r="AI6" s="175">
        <f t="shared" si="14"/>
        <v>46109</v>
      </c>
      <c r="AJ6" s="175">
        <f t="shared" si="14"/>
        <v>46110</v>
      </c>
      <c r="AK6" s="175">
        <f t="shared" si="14"/>
        <v>46111</v>
      </c>
      <c r="AL6" s="216">
        <f t="shared" si="14"/>
        <v>46112</v>
      </c>
      <c r="AM6" s="212">
        <f t="shared" si="14"/>
        <v>46113</v>
      </c>
      <c r="AN6" s="208">
        <f t="shared" si="14"/>
        <v>46114</v>
      </c>
      <c r="AO6" s="175">
        <f t="shared" ref="AO6:BT6" si="15">AN6+1</f>
        <v>46115</v>
      </c>
      <c r="AP6" s="175">
        <f t="shared" si="15"/>
        <v>46116</v>
      </c>
      <c r="AQ6" s="175">
        <f t="shared" si="15"/>
        <v>46117</v>
      </c>
      <c r="AR6" s="175">
        <f t="shared" si="15"/>
        <v>46118</v>
      </c>
      <c r="AS6" s="175">
        <f t="shared" si="15"/>
        <v>46119</v>
      </c>
      <c r="AT6" s="175">
        <f t="shared" si="15"/>
        <v>46120</v>
      </c>
      <c r="AU6" s="175">
        <f t="shared" si="15"/>
        <v>46121</v>
      </c>
      <c r="AV6" s="175">
        <f t="shared" si="15"/>
        <v>46122</v>
      </c>
      <c r="AW6" s="175">
        <f t="shared" si="15"/>
        <v>46123</v>
      </c>
      <c r="AX6" s="175">
        <f t="shared" si="15"/>
        <v>46124</v>
      </c>
      <c r="AY6" s="175">
        <f t="shared" si="15"/>
        <v>46125</v>
      </c>
      <c r="AZ6" s="175">
        <f t="shared" si="15"/>
        <v>46126</v>
      </c>
      <c r="BA6" s="175">
        <f t="shared" si="15"/>
        <v>46127</v>
      </c>
      <c r="BB6" s="175">
        <f t="shared" si="15"/>
        <v>46128</v>
      </c>
      <c r="BC6" s="175">
        <f t="shared" si="15"/>
        <v>46129</v>
      </c>
      <c r="BD6" s="175">
        <f t="shared" si="15"/>
        <v>46130</v>
      </c>
      <c r="BE6" s="175">
        <f t="shared" si="15"/>
        <v>46131</v>
      </c>
      <c r="BF6" s="175">
        <f t="shared" si="15"/>
        <v>46132</v>
      </c>
      <c r="BG6" s="175">
        <f t="shared" si="15"/>
        <v>46133</v>
      </c>
      <c r="BH6" s="175">
        <f t="shared" si="15"/>
        <v>46134</v>
      </c>
      <c r="BI6" s="175">
        <f t="shared" si="15"/>
        <v>46135</v>
      </c>
      <c r="BJ6" s="175">
        <f t="shared" si="15"/>
        <v>46136</v>
      </c>
      <c r="BK6" s="175">
        <f t="shared" si="15"/>
        <v>46137</v>
      </c>
      <c r="BL6" s="175">
        <f t="shared" si="15"/>
        <v>46138</v>
      </c>
      <c r="BM6" s="175">
        <f t="shared" si="15"/>
        <v>46139</v>
      </c>
      <c r="BN6" s="175">
        <f t="shared" si="15"/>
        <v>46140</v>
      </c>
      <c r="BO6" s="175">
        <f t="shared" si="15"/>
        <v>46141</v>
      </c>
      <c r="BP6" s="216">
        <f t="shared" si="15"/>
        <v>46142</v>
      </c>
      <c r="BQ6" s="212">
        <f t="shared" si="15"/>
        <v>46143</v>
      </c>
      <c r="BR6" s="208">
        <f t="shared" si="15"/>
        <v>46144</v>
      </c>
      <c r="BS6" s="175">
        <f t="shared" si="15"/>
        <v>46145</v>
      </c>
      <c r="BT6" s="175">
        <f t="shared" si="15"/>
        <v>46146</v>
      </c>
      <c r="BU6" s="175">
        <f t="shared" ref="BU6:CZ6" si="16">BT6+1</f>
        <v>46147</v>
      </c>
      <c r="BV6" s="175">
        <f t="shared" si="16"/>
        <v>46148</v>
      </c>
      <c r="BW6" s="175">
        <f t="shared" si="16"/>
        <v>46149</v>
      </c>
      <c r="BX6" s="175">
        <f t="shared" si="16"/>
        <v>46150</v>
      </c>
      <c r="BY6" s="175">
        <f t="shared" si="16"/>
        <v>46151</v>
      </c>
      <c r="BZ6" s="175">
        <f t="shared" si="16"/>
        <v>46152</v>
      </c>
      <c r="CA6" s="175">
        <f t="shared" si="16"/>
        <v>46153</v>
      </c>
      <c r="CB6" s="175">
        <f t="shared" si="16"/>
        <v>46154</v>
      </c>
      <c r="CC6" s="175">
        <f t="shared" si="16"/>
        <v>46155</v>
      </c>
      <c r="CD6" s="175">
        <f t="shared" si="16"/>
        <v>46156</v>
      </c>
      <c r="CE6" s="175">
        <f t="shared" si="16"/>
        <v>46157</v>
      </c>
      <c r="CF6" s="175">
        <f t="shared" si="16"/>
        <v>46158</v>
      </c>
      <c r="CG6" s="175">
        <f t="shared" si="16"/>
        <v>46159</v>
      </c>
      <c r="CH6" s="175">
        <f t="shared" si="16"/>
        <v>46160</v>
      </c>
      <c r="CI6" s="175">
        <f t="shared" si="16"/>
        <v>46161</v>
      </c>
      <c r="CJ6" s="175">
        <f t="shared" si="16"/>
        <v>46162</v>
      </c>
      <c r="CK6" s="175">
        <f t="shared" si="16"/>
        <v>46163</v>
      </c>
      <c r="CL6" s="175">
        <f t="shared" si="16"/>
        <v>46164</v>
      </c>
      <c r="CM6" s="175">
        <f t="shared" si="16"/>
        <v>46165</v>
      </c>
      <c r="CN6" s="175">
        <f t="shared" si="16"/>
        <v>46166</v>
      </c>
      <c r="CO6" s="175">
        <f t="shared" si="16"/>
        <v>46167</v>
      </c>
      <c r="CP6" s="175">
        <f t="shared" si="16"/>
        <v>46168</v>
      </c>
      <c r="CQ6" s="175">
        <f t="shared" si="16"/>
        <v>46169</v>
      </c>
      <c r="CR6" s="175">
        <f t="shared" si="16"/>
        <v>46170</v>
      </c>
      <c r="CS6" s="175">
        <f t="shared" si="16"/>
        <v>46171</v>
      </c>
      <c r="CT6" s="175">
        <f t="shared" si="16"/>
        <v>46172</v>
      </c>
      <c r="CU6" s="216">
        <f t="shared" si="16"/>
        <v>46173</v>
      </c>
      <c r="CV6" s="212">
        <f t="shared" si="16"/>
        <v>46174</v>
      </c>
      <c r="CW6" s="208">
        <f t="shared" si="16"/>
        <v>46175</v>
      </c>
      <c r="CX6" s="175">
        <f t="shared" si="16"/>
        <v>46176</v>
      </c>
      <c r="CY6" s="175">
        <f t="shared" si="16"/>
        <v>46177</v>
      </c>
      <c r="CZ6" s="175">
        <f t="shared" si="16"/>
        <v>46178</v>
      </c>
      <c r="DA6" s="175">
        <f t="shared" ref="DA6:DZ6" si="17">CZ6+1</f>
        <v>46179</v>
      </c>
      <c r="DB6" s="175">
        <f t="shared" si="17"/>
        <v>46180</v>
      </c>
      <c r="DC6" s="175">
        <f t="shared" si="17"/>
        <v>46181</v>
      </c>
      <c r="DD6" s="175">
        <f t="shared" si="17"/>
        <v>46182</v>
      </c>
      <c r="DE6" s="175">
        <f t="shared" si="17"/>
        <v>46183</v>
      </c>
      <c r="DF6" s="175">
        <f t="shared" si="17"/>
        <v>46184</v>
      </c>
      <c r="DG6" s="175">
        <f t="shared" si="17"/>
        <v>46185</v>
      </c>
      <c r="DH6" s="175">
        <f t="shared" si="17"/>
        <v>46186</v>
      </c>
      <c r="DI6" s="175">
        <f t="shared" si="17"/>
        <v>46187</v>
      </c>
      <c r="DJ6" s="175">
        <f t="shared" si="17"/>
        <v>46188</v>
      </c>
      <c r="DK6" s="175">
        <f t="shared" si="17"/>
        <v>46189</v>
      </c>
      <c r="DL6" s="175">
        <f t="shared" si="17"/>
        <v>46190</v>
      </c>
      <c r="DM6" s="175">
        <f t="shared" si="17"/>
        <v>46191</v>
      </c>
      <c r="DN6" s="175">
        <f t="shared" si="17"/>
        <v>46192</v>
      </c>
      <c r="DO6" s="175">
        <f t="shared" si="17"/>
        <v>46193</v>
      </c>
      <c r="DP6" s="175">
        <f t="shared" si="17"/>
        <v>46194</v>
      </c>
      <c r="DQ6" s="175">
        <f t="shared" si="17"/>
        <v>46195</v>
      </c>
      <c r="DR6" s="175">
        <f t="shared" si="17"/>
        <v>46196</v>
      </c>
      <c r="DS6" s="175">
        <f t="shared" si="17"/>
        <v>46197</v>
      </c>
      <c r="DT6" s="175">
        <f t="shared" si="17"/>
        <v>46198</v>
      </c>
      <c r="DU6" s="175">
        <f t="shared" si="17"/>
        <v>46199</v>
      </c>
      <c r="DV6" s="175">
        <f t="shared" si="17"/>
        <v>46200</v>
      </c>
      <c r="DW6" s="175">
        <f t="shared" si="17"/>
        <v>46201</v>
      </c>
      <c r="DX6" s="175">
        <f t="shared" si="17"/>
        <v>46202</v>
      </c>
      <c r="DY6" s="216">
        <f t="shared" si="17"/>
        <v>46203</v>
      </c>
      <c r="DZ6" s="212">
        <f t="shared" si="17"/>
        <v>46204</v>
      </c>
      <c r="EA6" s="208">
        <f t="shared" ref="EA6" si="18">DZ6+1</f>
        <v>46205</v>
      </c>
      <c r="EB6" s="175">
        <f t="shared" ref="EB6" si="19">EA6+1</f>
        <v>46206</v>
      </c>
      <c r="EC6" s="175">
        <f t="shared" ref="EC6" si="20">EB6+1</f>
        <v>46207</v>
      </c>
      <c r="ED6" s="175">
        <f t="shared" ref="ED6" si="21">EC6+1</f>
        <v>46208</v>
      </c>
      <c r="EE6" s="175">
        <f t="shared" ref="EE6" si="22">ED6+1</f>
        <v>46209</v>
      </c>
      <c r="EF6" s="175">
        <f t="shared" ref="EF6" si="23">EE6+1</f>
        <v>46210</v>
      </c>
      <c r="EG6" s="175">
        <f t="shared" ref="EG6" si="24">EF6+1</f>
        <v>46211</v>
      </c>
      <c r="EH6" s="175">
        <f t="shared" ref="EH6" si="25">EG6+1</f>
        <v>46212</v>
      </c>
      <c r="EI6" s="175">
        <f t="shared" ref="EI6" si="26">EH6+1</f>
        <v>46213</v>
      </c>
      <c r="EJ6" s="175">
        <f t="shared" ref="EJ6" si="27">EI6+1</f>
        <v>46214</v>
      </c>
      <c r="EK6" s="175">
        <f t="shared" ref="EK6" si="28">EJ6+1</f>
        <v>46215</v>
      </c>
      <c r="EL6" s="175">
        <f t="shared" ref="EL6" si="29">EK6+1</f>
        <v>46216</v>
      </c>
      <c r="EM6" s="175">
        <f t="shared" ref="EM6" si="30">EL6+1</f>
        <v>46217</v>
      </c>
      <c r="EN6" s="175">
        <f t="shared" ref="EN6" si="31">EM6+1</f>
        <v>46218</v>
      </c>
      <c r="EO6" s="175">
        <f t="shared" ref="EO6" si="32">EN6+1</f>
        <v>46219</v>
      </c>
      <c r="EP6" s="175">
        <f t="shared" ref="EP6" si="33">EO6+1</f>
        <v>46220</v>
      </c>
      <c r="EQ6" s="175">
        <f t="shared" ref="EQ6" si="34">EP6+1</f>
        <v>46221</v>
      </c>
      <c r="ER6" s="175">
        <f t="shared" ref="ER6" si="35">EQ6+1</f>
        <v>46222</v>
      </c>
      <c r="ES6" s="175">
        <f t="shared" ref="ES6" si="36">ER6+1</f>
        <v>46223</v>
      </c>
      <c r="ET6" s="175">
        <f t="shared" ref="ET6" si="37">ES6+1</f>
        <v>46224</v>
      </c>
      <c r="EU6" s="175">
        <f t="shared" ref="EU6" si="38">ET6+1</f>
        <v>46225</v>
      </c>
      <c r="EV6" s="175">
        <f t="shared" ref="EV6" si="39">EU6+1</f>
        <v>46226</v>
      </c>
      <c r="EW6" s="175">
        <f t="shared" ref="EW6" si="40">EV6+1</f>
        <v>46227</v>
      </c>
      <c r="EX6" s="175">
        <f t="shared" ref="EX6" si="41">EW6+1</f>
        <v>46228</v>
      </c>
      <c r="EY6" s="175">
        <f t="shared" ref="EY6" si="42">EX6+1</f>
        <v>46229</v>
      </c>
      <c r="EZ6" s="175">
        <f t="shared" ref="EZ6" si="43">EY6+1</f>
        <v>46230</v>
      </c>
      <c r="FA6" s="175">
        <f t="shared" ref="FA6" si="44">EZ6+1</f>
        <v>46231</v>
      </c>
      <c r="FB6" s="175">
        <f t="shared" ref="FB6" si="45">FA6+1</f>
        <v>46232</v>
      </c>
      <c r="FC6" s="175">
        <f t="shared" ref="FC6" si="46">FB6+1</f>
        <v>46233</v>
      </c>
      <c r="FD6" s="216">
        <f t="shared" ref="FD6" si="47">FC6+1</f>
        <v>46234</v>
      </c>
      <c r="FE6" s="212">
        <f t="shared" ref="FE6" si="48">FD6+1</f>
        <v>46235</v>
      </c>
      <c r="FF6" s="208">
        <f t="shared" ref="FF6" si="49">FE6+1</f>
        <v>46236</v>
      </c>
      <c r="FG6" s="175">
        <f t="shared" ref="FG6" si="50">FF6+1</f>
        <v>46237</v>
      </c>
      <c r="FH6" s="175">
        <f t="shared" ref="FH6" si="51">FG6+1</f>
        <v>46238</v>
      </c>
      <c r="FI6" s="175">
        <f t="shared" ref="FI6" si="52">FH6+1</f>
        <v>46239</v>
      </c>
      <c r="FJ6" s="175">
        <f t="shared" ref="FJ6" si="53">FI6+1</f>
        <v>46240</v>
      </c>
      <c r="FK6" s="175">
        <f t="shared" ref="FK6" si="54">FJ6+1</f>
        <v>46241</v>
      </c>
      <c r="FL6" s="175">
        <f t="shared" ref="FL6" si="55">FK6+1</f>
        <v>46242</v>
      </c>
      <c r="FM6" s="175">
        <f t="shared" ref="FM6" si="56">FL6+1</f>
        <v>46243</v>
      </c>
      <c r="FN6" s="175">
        <f t="shared" ref="FN6" si="57">FM6+1</f>
        <v>46244</v>
      </c>
      <c r="FO6" s="175">
        <f t="shared" ref="FO6" si="58">FN6+1</f>
        <v>46245</v>
      </c>
      <c r="FP6" s="175">
        <f t="shared" ref="FP6" si="59">FO6+1</f>
        <v>46246</v>
      </c>
      <c r="FQ6" s="175">
        <f t="shared" ref="FQ6" si="60">FP6+1</f>
        <v>46247</v>
      </c>
      <c r="FR6" s="175">
        <f t="shared" ref="FR6" si="61">FQ6+1</f>
        <v>46248</v>
      </c>
      <c r="FS6" s="175">
        <f t="shared" ref="FS6" si="62">FR6+1</f>
        <v>46249</v>
      </c>
      <c r="FT6" s="175">
        <f t="shared" ref="FT6" si="63">FS6+1</f>
        <v>46250</v>
      </c>
      <c r="FU6" s="175">
        <f t="shared" ref="FU6" si="64">FT6+1</f>
        <v>46251</v>
      </c>
      <c r="FV6" s="175">
        <f t="shared" ref="FV6" si="65">FU6+1</f>
        <v>46252</v>
      </c>
      <c r="FW6" s="175">
        <f t="shared" ref="FW6" si="66">FV6+1</f>
        <v>46253</v>
      </c>
      <c r="FX6" s="175">
        <f t="shared" ref="FX6" si="67">FW6+1</f>
        <v>46254</v>
      </c>
      <c r="FY6" s="175">
        <f t="shared" ref="FY6" si="68">FX6+1</f>
        <v>46255</v>
      </c>
      <c r="FZ6" s="175">
        <f t="shared" ref="FZ6" si="69">FY6+1</f>
        <v>46256</v>
      </c>
      <c r="GA6" s="175">
        <f t="shared" ref="GA6" si="70">FZ6+1</f>
        <v>46257</v>
      </c>
      <c r="GB6" s="175">
        <f t="shared" ref="GB6" si="71">GA6+1</f>
        <v>46258</v>
      </c>
      <c r="GC6" s="175">
        <f t="shared" ref="GC6" si="72">GB6+1</f>
        <v>46259</v>
      </c>
      <c r="GD6" s="175">
        <f t="shared" ref="GD6" si="73">GC6+1</f>
        <v>46260</v>
      </c>
      <c r="GE6" s="216">
        <f t="shared" ref="GE6" si="74">GD6+1</f>
        <v>46261</v>
      </c>
      <c r="GF6" s="216">
        <f t="shared" ref="GF6" si="75">GE6+1</f>
        <v>46262</v>
      </c>
      <c r="GG6" s="208">
        <f t="shared" ref="GG6" si="76">GF6+1</f>
        <v>46263</v>
      </c>
      <c r="GH6" s="175">
        <f t="shared" ref="GH6" si="77">GG6+1</f>
        <v>46264</v>
      </c>
      <c r="GI6" s="216">
        <f t="shared" ref="GI6" si="78">GH6+1</f>
        <v>46265</v>
      </c>
      <c r="GJ6" s="212">
        <f t="shared" ref="GJ6" si="79">GI6+1</f>
        <v>46266</v>
      </c>
      <c r="GK6" s="208">
        <f t="shared" ref="GK6" si="80">GJ6+1</f>
        <v>46267</v>
      </c>
      <c r="GL6" s="175">
        <f t="shared" ref="GL6" si="81">GK6+1</f>
        <v>46268</v>
      </c>
      <c r="GM6" s="175">
        <f t="shared" ref="GM6" si="82">GL6+1</f>
        <v>46269</v>
      </c>
      <c r="GN6" s="175">
        <f t="shared" ref="GN6" si="83">GM6+1</f>
        <v>46270</v>
      </c>
      <c r="GO6" s="175">
        <f t="shared" ref="GO6" si="84">GN6+1</f>
        <v>46271</v>
      </c>
      <c r="GP6" s="175">
        <f t="shared" ref="GP6" si="85">GO6+1</f>
        <v>46272</v>
      </c>
      <c r="GQ6" s="175">
        <f t="shared" ref="GQ6" si="86">GP6+1</f>
        <v>46273</v>
      </c>
      <c r="GR6" s="175">
        <f t="shared" ref="GR6" si="87">GQ6+1</f>
        <v>46274</v>
      </c>
      <c r="GS6" s="175">
        <f t="shared" ref="GS6" si="88">GR6+1</f>
        <v>46275</v>
      </c>
      <c r="GT6" s="175">
        <f t="shared" ref="GT6" si="89">GS6+1</f>
        <v>46276</v>
      </c>
      <c r="GU6" s="175">
        <f t="shared" ref="GU6" si="90">GT6+1</f>
        <v>46277</v>
      </c>
      <c r="GV6" s="175">
        <f t="shared" ref="GV6" si="91">GU6+1</f>
        <v>46278</v>
      </c>
      <c r="GW6" s="175">
        <f t="shared" ref="GW6" si="92">GV6+1</f>
        <v>46279</v>
      </c>
      <c r="GX6" s="175">
        <f t="shared" ref="GX6" si="93">GW6+1</f>
        <v>46280</v>
      </c>
      <c r="GY6" s="175">
        <f t="shared" ref="GY6" si="94">GX6+1</f>
        <v>46281</v>
      </c>
      <c r="GZ6" s="175">
        <f t="shared" ref="GZ6" si="95">GY6+1</f>
        <v>46282</v>
      </c>
      <c r="HA6" s="175">
        <f t="shared" ref="HA6" si="96">GZ6+1</f>
        <v>46283</v>
      </c>
      <c r="HB6" s="175">
        <f t="shared" ref="HB6" si="97">HA6+1</f>
        <v>46284</v>
      </c>
      <c r="HC6" s="175">
        <f t="shared" ref="HC6" si="98">HB6+1</f>
        <v>46285</v>
      </c>
      <c r="HD6" s="175">
        <f t="shared" ref="HD6" si="99">HC6+1</f>
        <v>46286</v>
      </c>
      <c r="HE6" s="175">
        <f t="shared" ref="HE6" si="100">HD6+1</f>
        <v>46287</v>
      </c>
      <c r="HF6" s="175">
        <f t="shared" ref="HF6" si="101">HE6+1</f>
        <v>46288</v>
      </c>
      <c r="HG6" s="175">
        <f t="shared" ref="HG6" si="102">HF6+1</f>
        <v>46289</v>
      </c>
      <c r="HH6" s="175">
        <f t="shared" ref="HH6" si="103">HG6+1</f>
        <v>46290</v>
      </c>
      <c r="HI6" s="175">
        <f t="shared" ref="HI6" si="104">HH6+1</f>
        <v>46291</v>
      </c>
      <c r="HJ6" s="175">
        <f t="shared" ref="HJ6" si="105">HI6+1</f>
        <v>46292</v>
      </c>
      <c r="HK6" s="175">
        <f t="shared" ref="HK6" si="106">HJ6+1</f>
        <v>46293</v>
      </c>
      <c r="HL6" s="175">
        <f t="shared" ref="HL6" si="107">HK6+1</f>
        <v>46294</v>
      </c>
      <c r="HM6" s="216">
        <f t="shared" ref="HM6" si="108">HL6+1</f>
        <v>46295</v>
      </c>
      <c r="HN6" s="212">
        <f t="shared" ref="HN6" si="109">HM6+1</f>
        <v>46296</v>
      </c>
      <c r="HO6" s="208">
        <f t="shared" ref="HO6" si="110">HN6+1</f>
        <v>46297</v>
      </c>
      <c r="HP6" s="175">
        <f t="shared" ref="HP6" si="111">HO6+1</f>
        <v>46298</v>
      </c>
      <c r="HQ6" s="175">
        <f t="shared" ref="HQ6" si="112">HP6+1</f>
        <v>46299</v>
      </c>
      <c r="HR6" s="175">
        <f t="shared" ref="HR6" si="113">HQ6+1</f>
        <v>46300</v>
      </c>
      <c r="HS6" s="175">
        <f t="shared" ref="HS6" si="114">HR6+1</f>
        <v>46301</v>
      </c>
      <c r="HT6" s="175">
        <f t="shared" ref="HT6" si="115">HS6+1</f>
        <v>46302</v>
      </c>
      <c r="HU6" s="175">
        <f t="shared" ref="HU6" si="116">HT6+1</f>
        <v>46303</v>
      </c>
      <c r="HV6" s="175">
        <f t="shared" ref="HV6" si="117">HU6+1</f>
        <v>46304</v>
      </c>
      <c r="HW6" s="175">
        <f t="shared" ref="HW6" si="118">HV6+1</f>
        <v>46305</v>
      </c>
      <c r="HX6" s="175">
        <f t="shared" ref="HX6" si="119">HW6+1</f>
        <v>46306</v>
      </c>
      <c r="HY6" s="175">
        <f t="shared" ref="HY6" si="120">HX6+1</f>
        <v>46307</v>
      </c>
      <c r="HZ6" s="175">
        <f t="shared" ref="HZ6" si="121">HY6+1</f>
        <v>46308</v>
      </c>
      <c r="IA6" s="175">
        <f t="shared" ref="IA6" si="122">HZ6+1</f>
        <v>46309</v>
      </c>
      <c r="IB6" s="175">
        <f t="shared" ref="IB6" si="123">IA6+1</f>
        <v>46310</v>
      </c>
      <c r="IC6" s="175">
        <f t="shared" ref="IC6" si="124">IB6+1</f>
        <v>46311</v>
      </c>
      <c r="ID6" s="175">
        <f t="shared" ref="ID6" si="125">IC6+1</f>
        <v>46312</v>
      </c>
      <c r="IE6" s="175">
        <f t="shared" ref="IE6" si="126">ID6+1</f>
        <v>46313</v>
      </c>
      <c r="IF6" s="175">
        <f t="shared" ref="IF6" si="127">IE6+1</f>
        <v>46314</v>
      </c>
      <c r="IG6" s="175">
        <f t="shared" ref="IG6" si="128">IF6+1</f>
        <v>46315</v>
      </c>
      <c r="IH6" s="175">
        <f t="shared" ref="IH6" si="129">IG6+1</f>
        <v>46316</v>
      </c>
      <c r="II6" s="175">
        <f t="shared" ref="II6" si="130">IH6+1</f>
        <v>46317</v>
      </c>
      <c r="IJ6" s="175">
        <f t="shared" ref="IJ6" si="131">II6+1</f>
        <v>46318</v>
      </c>
      <c r="IK6" s="175">
        <f t="shared" ref="IK6" si="132">IJ6+1</f>
        <v>46319</v>
      </c>
      <c r="IL6" s="175">
        <f t="shared" ref="IL6" si="133">IK6+1</f>
        <v>46320</v>
      </c>
      <c r="IM6" s="175">
        <f t="shared" ref="IM6" si="134">IL6+1</f>
        <v>46321</v>
      </c>
      <c r="IN6" s="175">
        <f t="shared" ref="IN6" si="135">IM6+1</f>
        <v>46322</v>
      </c>
      <c r="IO6" s="175">
        <f t="shared" ref="IO6" si="136">IN6+1</f>
        <v>46323</v>
      </c>
      <c r="IP6" s="175">
        <f t="shared" ref="IP6" si="137">IO6+1</f>
        <v>46324</v>
      </c>
      <c r="IQ6" s="175">
        <f t="shared" ref="IQ6" si="138">IP6+1</f>
        <v>46325</v>
      </c>
      <c r="IR6" s="216">
        <f t="shared" ref="IR6" si="139">IQ6+1</f>
        <v>46326</v>
      </c>
      <c r="IS6" s="212">
        <f t="shared" ref="IS6" si="140">IR6+1</f>
        <v>46327</v>
      </c>
      <c r="IT6" s="208">
        <f t="shared" ref="IT6" si="141">IS6+1</f>
        <v>46328</v>
      </c>
      <c r="IU6" s="175">
        <f t="shared" ref="IU6" si="142">IT6+1</f>
        <v>46329</v>
      </c>
      <c r="IV6" s="175">
        <f t="shared" ref="IV6" si="143">IU6+1</f>
        <v>46330</v>
      </c>
      <c r="IW6" s="175">
        <f t="shared" ref="IW6" si="144">IV6+1</f>
        <v>46331</v>
      </c>
      <c r="IX6" s="175">
        <f t="shared" ref="IX6" si="145">IW6+1</f>
        <v>46332</v>
      </c>
      <c r="IY6" s="175">
        <f t="shared" ref="IY6" si="146">IX6+1</f>
        <v>46333</v>
      </c>
      <c r="IZ6" s="175">
        <f t="shared" ref="IZ6" si="147">IY6+1</f>
        <v>46334</v>
      </c>
      <c r="JA6" s="175">
        <f t="shared" ref="JA6" si="148">IZ6+1</f>
        <v>46335</v>
      </c>
      <c r="JB6" s="175">
        <f t="shared" ref="JB6" si="149">JA6+1</f>
        <v>46336</v>
      </c>
      <c r="JC6" s="175">
        <f t="shared" ref="JC6" si="150">JB6+1</f>
        <v>46337</v>
      </c>
      <c r="JD6" s="175">
        <f t="shared" ref="JD6" si="151">JC6+1</f>
        <v>46338</v>
      </c>
      <c r="JE6" s="175">
        <f t="shared" ref="JE6" si="152">JD6+1</f>
        <v>46339</v>
      </c>
      <c r="JF6" s="175">
        <f t="shared" ref="JF6" si="153">JE6+1</f>
        <v>46340</v>
      </c>
      <c r="JG6" s="175">
        <f t="shared" ref="JG6" si="154">JF6+1</f>
        <v>46341</v>
      </c>
      <c r="JH6" s="175">
        <f t="shared" ref="JH6" si="155">JG6+1</f>
        <v>46342</v>
      </c>
      <c r="JI6" s="175">
        <f t="shared" ref="JI6" si="156">JH6+1</f>
        <v>46343</v>
      </c>
      <c r="JJ6" s="175">
        <f t="shared" ref="JJ6" si="157">JI6+1</f>
        <v>46344</v>
      </c>
      <c r="JK6" s="175">
        <f t="shared" ref="JK6" si="158">JJ6+1</f>
        <v>46345</v>
      </c>
      <c r="JL6" s="175">
        <f t="shared" ref="JL6" si="159">JK6+1</f>
        <v>46346</v>
      </c>
      <c r="JM6" s="175">
        <f t="shared" ref="JM6" si="160">JL6+1</f>
        <v>46347</v>
      </c>
      <c r="JN6" s="175">
        <f t="shared" ref="JN6" si="161">JM6+1</f>
        <v>46348</v>
      </c>
      <c r="JO6" s="175">
        <f t="shared" ref="JO6" si="162">JN6+1</f>
        <v>46349</v>
      </c>
      <c r="JP6" s="175">
        <f t="shared" ref="JP6" si="163">JO6+1</f>
        <v>46350</v>
      </c>
      <c r="JQ6" s="175">
        <f t="shared" ref="JQ6" si="164">JP6+1</f>
        <v>46351</v>
      </c>
      <c r="JR6" s="175">
        <f t="shared" ref="JR6" si="165">JQ6+1</f>
        <v>46352</v>
      </c>
      <c r="JS6" s="175">
        <f t="shared" ref="JS6" si="166">JR6+1</f>
        <v>46353</v>
      </c>
      <c r="JT6" s="175">
        <f t="shared" ref="JT6" si="167">JS6+1</f>
        <v>46354</v>
      </c>
      <c r="JU6" s="175">
        <f t="shared" ref="JU6" si="168">JT6+1</f>
        <v>46355</v>
      </c>
      <c r="JV6" s="216">
        <f t="shared" ref="JV6" si="169">JU6+1</f>
        <v>46356</v>
      </c>
      <c r="JW6" s="212">
        <f t="shared" ref="JW6" si="170">JV6+1</f>
        <v>46357</v>
      </c>
      <c r="JX6" s="208">
        <f t="shared" ref="JX6" si="171">JW6+1</f>
        <v>46358</v>
      </c>
      <c r="JY6" s="175">
        <f t="shared" ref="JY6" si="172">JX6+1</f>
        <v>46359</v>
      </c>
      <c r="JZ6" s="175">
        <f t="shared" ref="JZ6" si="173">JY6+1</f>
        <v>46360</v>
      </c>
      <c r="KA6" s="175">
        <f t="shared" ref="KA6" si="174">JZ6+1</f>
        <v>46361</v>
      </c>
      <c r="KB6" s="175">
        <f t="shared" ref="KB6" si="175">KA6+1</f>
        <v>46362</v>
      </c>
      <c r="KC6" s="175">
        <f t="shared" ref="KC6" si="176">KB6+1</f>
        <v>46363</v>
      </c>
      <c r="KD6" s="175">
        <f t="shared" ref="KD6" si="177">KC6+1</f>
        <v>46364</v>
      </c>
      <c r="KE6" s="175">
        <f t="shared" ref="KE6" si="178">KD6+1</f>
        <v>46365</v>
      </c>
      <c r="KF6" s="175">
        <f t="shared" ref="KF6" si="179">KE6+1</f>
        <v>46366</v>
      </c>
      <c r="KG6" s="175">
        <f t="shared" ref="KG6" si="180">KF6+1</f>
        <v>46367</v>
      </c>
      <c r="KH6" s="175">
        <f t="shared" ref="KH6" si="181">KG6+1</f>
        <v>46368</v>
      </c>
      <c r="KI6" s="175">
        <f t="shared" ref="KI6" si="182">KH6+1</f>
        <v>46369</v>
      </c>
      <c r="KJ6" s="175">
        <f t="shared" ref="KJ6" si="183">KI6+1</f>
        <v>46370</v>
      </c>
      <c r="KK6" s="175">
        <f t="shared" ref="KK6" si="184">KJ6+1</f>
        <v>46371</v>
      </c>
      <c r="KL6" s="175">
        <f t="shared" ref="KL6" si="185">KK6+1</f>
        <v>46372</v>
      </c>
      <c r="KM6" s="175">
        <f t="shared" ref="KM6" si="186">KL6+1</f>
        <v>46373</v>
      </c>
      <c r="KN6" s="175">
        <f t="shared" ref="KN6" si="187">KM6+1</f>
        <v>46374</v>
      </c>
      <c r="KO6" s="175">
        <f t="shared" ref="KO6" si="188">KN6+1</f>
        <v>46375</v>
      </c>
      <c r="KP6" s="175">
        <f t="shared" ref="KP6" si="189">KO6+1</f>
        <v>46376</v>
      </c>
      <c r="KQ6" s="175">
        <f t="shared" ref="KQ6" si="190">KP6+1</f>
        <v>46377</v>
      </c>
      <c r="KR6" s="175">
        <f t="shared" ref="KR6" si="191">KQ6+1</f>
        <v>46378</v>
      </c>
      <c r="KS6" s="175">
        <f t="shared" ref="KS6" si="192">KR6+1</f>
        <v>46379</v>
      </c>
      <c r="KT6" s="175">
        <f t="shared" ref="KT6" si="193">KS6+1</f>
        <v>46380</v>
      </c>
      <c r="KU6" s="175">
        <f t="shared" ref="KU6" si="194">KT6+1</f>
        <v>46381</v>
      </c>
      <c r="KV6" s="175">
        <f t="shared" ref="KV6" si="195">KU6+1</f>
        <v>46382</v>
      </c>
      <c r="KW6" s="175">
        <f t="shared" ref="KW6" si="196">KV6+1</f>
        <v>46383</v>
      </c>
      <c r="KX6" s="175">
        <f t="shared" ref="KX6" si="197">KW6+1</f>
        <v>46384</v>
      </c>
      <c r="KY6" s="175">
        <f t="shared" ref="KY6" si="198">KX6+1</f>
        <v>46385</v>
      </c>
      <c r="KZ6" s="175">
        <f t="shared" ref="KZ6" si="199">KY6+1</f>
        <v>46386</v>
      </c>
      <c r="LA6" s="175">
        <f t="shared" ref="LA6" si="200">KZ6+1</f>
        <v>46387</v>
      </c>
    </row>
    <row r="7" spans="1:313">
      <c r="A7" s="176" t="s">
        <v>371</v>
      </c>
      <c r="B7" s="177" t="s">
        <v>372</v>
      </c>
      <c r="C7" s="177" t="s">
        <v>373</v>
      </c>
      <c r="D7" s="178">
        <v>46106</v>
      </c>
      <c r="E7" s="178">
        <v>46178</v>
      </c>
      <c r="F7" s="176"/>
      <c r="G7" s="204">
        <f t="shared" ref="G7:G12" si="201">IF($C7="진행 완료",1,IF($C7="해야 할 일",0,""))</f>
        <v>1</v>
      </c>
      <c r="H7" s="213"/>
      <c r="I7" s="20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217"/>
      <c r="AM7" s="213"/>
      <c r="AN7" s="209"/>
      <c r="AO7" s="179"/>
      <c r="AP7" s="179"/>
      <c r="AQ7" s="179"/>
      <c r="AR7" s="179"/>
      <c r="AS7" s="179"/>
      <c r="AT7" s="179"/>
      <c r="AU7" s="179"/>
      <c r="AV7" s="179"/>
      <c r="AW7" s="179"/>
      <c r="AX7" s="179"/>
      <c r="AY7" s="179"/>
      <c r="AZ7" s="179"/>
      <c r="BA7" s="179"/>
      <c r="BB7" s="179"/>
      <c r="BC7" s="179"/>
      <c r="BD7" s="179"/>
      <c r="BE7" s="179"/>
      <c r="BF7" s="179"/>
      <c r="BG7" s="179"/>
      <c r="BH7" s="179"/>
      <c r="BI7" s="179"/>
      <c r="BJ7" s="179"/>
      <c r="BK7" s="179"/>
      <c r="BL7" s="179"/>
      <c r="BM7" s="179"/>
      <c r="BN7" s="179"/>
      <c r="BO7" s="179"/>
      <c r="BP7" s="217"/>
      <c r="BQ7" s="213"/>
      <c r="BR7" s="209"/>
      <c r="BS7" s="179"/>
      <c r="BT7" s="179"/>
      <c r="BU7" s="179"/>
      <c r="BV7" s="179"/>
      <c r="BW7" s="179"/>
      <c r="BX7" s="179"/>
      <c r="BY7" s="179"/>
      <c r="BZ7" s="179"/>
      <c r="CA7" s="179"/>
      <c r="CB7" s="179"/>
      <c r="CC7" s="179"/>
      <c r="CD7" s="179"/>
      <c r="CE7" s="179"/>
      <c r="CF7" s="179"/>
      <c r="CG7" s="179"/>
      <c r="CH7" s="179"/>
      <c r="CI7" s="179"/>
      <c r="CJ7" s="179"/>
      <c r="CK7" s="179"/>
      <c r="CL7" s="179"/>
      <c r="CM7" s="179"/>
      <c r="CN7" s="179"/>
      <c r="CO7" s="179"/>
      <c r="CP7" s="179"/>
      <c r="CQ7" s="179"/>
      <c r="CR7" s="179"/>
      <c r="CS7" s="179"/>
      <c r="CT7" s="179"/>
      <c r="CU7" s="217"/>
      <c r="CV7" s="213"/>
      <c r="CW7" s="209"/>
      <c r="CX7" s="179"/>
      <c r="CY7" s="179"/>
      <c r="CZ7" s="179"/>
      <c r="DA7" s="179"/>
      <c r="DB7" s="179"/>
      <c r="DC7" s="179"/>
      <c r="DD7" s="179"/>
      <c r="DE7" s="179"/>
      <c r="DF7" s="179"/>
      <c r="DG7" s="179"/>
      <c r="DH7" s="179"/>
      <c r="DI7" s="179"/>
      <c r="DJ7" s="179"/>
      <c r="DK7" s="179"/>
      <c r="DL7" s="179"/>
      <c r="DM7" s="179"/>
      <c r="DN7" s="179"/>
      <c r="DO7" s="179"/>
      <c r="DP7" s="179"/>
      <c r="DQ7" s="179"/>
      <c r="DR7" s="179"/>
      <c r="DS7" s="179"/>
      <c r="DT7" s="179"/>
      <c r="DU7" s="179"/>
      <c r="DV7" s="179"/>
      <c r="DW7" s="179"/>
      <c r="DX7" s="179"/>
      <c r="DY7" s="217"/>
      <c r="DZ7" s="213"/>
      <c r="EA7" s="209"/>
      <c r="EB7" s="179"/>
      <c r="EC7" s="179"/>
      <c r="ED7" s="179"/>
      <c r="EE7" s="179"/>
      <c r="EF7" s="179"/>
      <c r="EG7" s="179"/>
      <c r="EH7" s="179"/>
      <c r="EI7" s="179"/>
      <c r="EJ7" s="179"/>
      <c r="EK7" s="179"/>
      <c r="EL7" s="179"/>
      <c r="EM7" s="179"/>
      <c r="EN7" s="179"/>
      <c r="EO7" s="179"/>
      <c r="EP7" s="179"/>
      <c r="EQ7" s="179"/>
      <c r="ER7" s="179"/>
      <c r="ES7" s="179"/>
      <c r="ET7" s="179"/>
      <c r="EU7" s="179"/>
      <c r="EV7" s="179"/>
      <c r="EW7" s="179"/>
      <c r="EX7" s="179"/>
      <c r="EY7" s="179"/>
      <c r="EZ7" s="179"/>
      <c r="FA7" s="179"/>
      <c r="FB7" s="179"/>
      <c r="FC7" s="179"/>
      <c r="FD7" s="217"/>
      <c r="FE7" s="213"/>
      <c r="FF7" s="209"/>
      <c r="FG7" s="179"/>
      <c r="FH7" s="179"/>
      <c r="FI7" s="179"/>
      <c r="FJ7" s="179"/>
      <c r="FK7" s="179"/>
      <c r="FL7" s="179"/>
      <c r="FM7" s="179"/>
      <c r="FN7" s="179"/>
      <c r="FO7" s="179"/>
      <c r="FP7" s="179"/>
      <c r="FQ7" s="179"/>
      <c r="FR7" s="179"/>
      <c r="FS7" s="179"/>
      <c r="FT7" s="179"/>
      <c r="FU7" s="179"/>
      <c r="FV7" s="179"/>
      <c r="FW7" s="179"/>
      <c r="FX7" s="179"/>
      <c r="FY7" s="179"/>
      <c r="FZ7" s="179"/>
      <c r="GA7" s="179"/>
      <c r="GB7" s="179"/>
      <c r="GC7" s="179"/>
      <c r="GD7" s="179"/>
      <c r="GE7" s="217"/>
      <c r="GF7" s="217"/>
      <c r="GG7" s="209"/>
      <c r="GH7" s="179"/>
      <c r="GI7" s="217"/>
      <c r="GJ7" s="213"/>
      <c r="GK7" s="209"/>
      <c r="GL7" s="179"/>
      <c r="GM7" s="179"/>
      <c r="GN7" s="179"/>
      <c r="GO7" s="179"/>
      <c r="GP7" s="179"/>
      <c r="GQ7" s="179"/>
      <c r="GR7" s="179"/>
      <c r="GS7" s="179"/>
      <c r="GT7" s="179"/>
      <c r="GU7" s="179"/>
      <c r="GV7" s="179"/>
      <c r="GW7" s="179"/>
      <c r="GX7" s="179"/>
      <c r="GY7" s="179"/>
      <c r="GZ7" s="179"/>
      <c r="HA7" s="179"/>
      <c r="HB7" s="179"/>
      <c r="HC7" s="179"/>
      <c r="HD7" s="179"/>
      <c r="HE7" s="179"/>
      <c r="HF7" s="179"/>
      <c r="HG7" s="179"/>
      <c r="HH7" s="179"/>
      <c r="HI7" s="179"/>
      <c r="HJ7" s="179"/>
      <c r="HK7" s="179"/>
      <c r="HL7" s="179"/>
      <c r="HM7" s="217"/>
      <c r="HN7" s="213"/>
      <c r="HO7" s="209"/>
      <c r="HP7" s="179"/>
      <c r="HQ7" s="179"/>
      <c r="HR7" s="179"/>
      <c r="HS7" s="179"/>
      <c r="HT7" s="179"/>
      <c r="HU7" s="179"/>
      <c r="HV7" s="179"/>
      <c r="HW7" s="179"/>
      <c r="HX7" s="179"/>
      <c r="HY7" s="179"/>
      <c r="HZ7" s="179"/>
      <c r="IA7" s="179"/>
      <c r="IB7" s="179"/>
      <c r="IC7" s="179"/>
      <c r="ID7" s="179"/>
      <c r="IE7" s="179"/>
      <c r="IF7" s="179"/>
      <c r="IG7" s="179"/>
      <c r="IH7" s="179"/>
      <c r="II7" s="179"/>
      <c r="IJ7" s="179"/>
      <c r="IK7" s="179"/>
      <c r="IL7" s="179"/>
      <c r="IM7" s="179"/>
      <c r="IN7" s="179"/>
      <c r="IO7" s="179"/>
      <c r="IP7" s="179"/>
      <c r="IQ7" s="179"/>
      <c r="IR7" s="217"/>
      <c r="IS7" s="213"/>
      <c r="IT7" s="209"/>
      <c r="IU7" s="179"/>
      <c r="IV7" s="179"/>
      <c r="IW7" s="179"/>
      <c r="IX7" s="179"/>
      <c r="IY7" s="179"/>
      <c r="IZ7" s="179"/>
      <c r="JA7" s="179"/>
      <c r="JB7" s="179"/>
      <c r="JC7" s="179"/>
      <c r="JD7" s="179"/>
      <c r="JE7" s="179"/>
      <c r="JF7" s="179"/>
      <c r="JG7" s="179"/>
      <c r="JH7" s="179"/>
      <c r="JI7" s="179"/>
      <c r="JJ7" s="179"/>
      <c r="JK7" s="179"/>
      <c r="JL7" s="179"/>
      <c r="JM7" s="179"/>
      <c r="JN7" s="179"/>
      <c r="JO7" s="179"/>
      <c r="JP7" s="179"/>
      <c r="JQ7" s="179"/>
      <c r="JR7" s="179"/>
      <c r="JS7" s="179"/>
      <c r="JT7" s="179"/>
      <c r="JU7" s="179"/>
      <c r="JV7" s="217"/>
      <c r="JW7" s="213"/>
      <c r="JX7" s="209"/>
      <c r="JY7" s="179"/>
      <c r="JZ7" s="179"/>
      <c r="KA7" s="179"/>
      <c r="KB7" s="179"/>
      <c r="KC7" s="179"/>
      <c r="KD7" s="179"/>
      <c r="KE7" s="179"/>
      <c r="KF7" s="179"/>
      <c r="KG7" s="179"/>
      <c r="KH7" s="179"/>
      <c r="KI7" s="179"/>
      <c r="KJ7" s="179"/>
      <c r="KK7" s="179"/>
      <c r="KL7" s="179"/>
      <c r="KM7" s="179"/>
      <c r="KN7" s="179"/>
      <c r="KO7" s="179"/>
      <c r="KP7" s="179"/>
      <c r="KQ7" s="179"/>
      <c r="KR7" s="179"/>
      <c r="KS7" s="179"/>
      <c r="KT7" s="179"/>
      <c r="KU7" s="179"/>
      <c r="KV7" s="179"/>
      <c r="KW7" s="179"/>
      <c r="KX7" s="179"/>
      <c r="KY7" s="179"/>
      <c r="KZ7" s="179"/>
      <c r="LA7" s="179"/>
    </row>
    <row r="8" spans="1:313">
      <c r="A8" s="176" t="s">
        <v>374</v>
      </c>
      <c r="B8" s="177" t="s">
        <v>375</v>
      </c>
      <c r="C8" s="177" t="s">
        <v>373</v>
      </c>
      <c r="D8" s="178">
        <v>46181</v>
      </c>
      <c r="E8" s="178">
        <v>46203</v>
      </c>
      <c r="F8" s="176"/>
      <c r="G8" s="204">
        <f t="shared" si="201"/>
        <v>1</v>
      </c>
      <c r="H8" s="213"/>
      <c r="I8" s="20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  <c r="AH8" s="179"/>
      <c r="AI8" s="179"/>
      <c r="AJ8" s="179"/>
      <c r="AK8" s="179"/>
      <c r="AL8" s="217"/>
      <c r="AM8" s="213"/>
      <c r="AN8" s="209"/>
      <c r="AO8" s="179"/>
      <c r="AP8" s="179"/>
      <c r="AQ8" s="179"/>
      <c r="AR8" s="179"/>
      <c r="AS8" s="179"/>
      <c r="AT8" s="179"/>
      <c r="AU8" s="179"/>
      <c r="AV8" s="179"/>
      <c r="AW8" s="179"/>
      <c r="AX8" s="179"/>
      <c r="AY8" s="179"/>
      <c r="AZ8" s="179"/>
      <c r="BA8" s="179"/>
      <c r="BB8" s="179"/>
      <c r="BC8" s="179"/>
      <c r="BD8" s="179"/>
      <c r="BE8" s="179"/>
      <c r="BF8" s="179"/>
      <c r="BG8" s="179"/>
      <c r="BH8" s="179"/>
      <c r="BI8" s="179"/>
      <c r="BJ8" s="179"/>
      <c r="BK8" s="179"/>
      <c r="BL8" s="179"/>
      <c r="BM8" s="179"/>
      <c r="BN8" s="179"/>
      <c r="BO8" s="179"/>
      <c r="BP8" s="217"/>
      <c r="BQ8" s="213"/>
      <c r="BR8" s="209"/>
      <c r="BS8" s="179"/>
      <c r="BT8" s="179"/>
      <c r="BU8" s="179"/>
      <c r="BV8" s="179"/>
      <c r="BW8" s="179"/>
      <c r="BX8" s="179"/>
      <c r="BY8" s="179"/>
      <c r="BZ8" s="179"/>
      <c r="CA8" s="179"/>
      <c r="CB8" s="179"/>
      <c r="CC8" s="179"/>
      <c r="CD8" s="179"/>
      <c r="CE8" s="179"/>
      <c r="CF8" s="179"/>
      <c r="CG8" s="179"/>
      <c r="CH8" s="179"/>
      <c r="CI8" s="179"/>
      <c r="CJ8" s="179"/>
      <c r="CK8" s="179"/>
      <c r="CL8" s="179"/>
      <c r="CM8" s="179"/>
      <c r="CN8" s="179"/>
      <c r="CO8" s="179"/>
      <c r="CP8" s="179"/>
      <c r="CQ8" s="179"/>
      <c r="CR8" s="179"/>
      <c r="CS8" s="179"/>
      <c r="CT8" s="179"/>
      <c r="CU8" s="217"/>
      <c r="CV8" s="213"/>
      <c r="CW8" s="209"/>
      <c r="CX8" s="179"/>
      <c r="CY8" s="179"/>
      <c r="CZ8" s="179"/>
      <c r="DA8" s="179"/>
      <c r="DB8" s="179"/>
      <c r="DC8" s="179"/>
      <c r="DD8" s="179"/>
      <c r="DE8" s="179"/>
      <c r="DF8" s="179"/>
      <c r="DG8" s="179"/>
      <c r="DH8" s="179"/>
      <c r="DI8" s="179"/>
      <c r="DJ8" s="179"/>
      <c r="DK8" s="179"/>
      <c r="DL8" s="179"/>
      <c r="DM8" s="179"/>
      <c r="DN8" s="179"/>
      <c r="DO8" s="179"/>
      <c r="DP8" s="179"/>
      <c r="DQ8" s="179"/>
      <c r="DR8" s="179"/>
      <c r="DS8" s="179"/>
      <c r="DT8" s="179"/>
      <c r="DU8" s="179"/>
      <c r="DV8" s="179"/>
      <c r="DW8" s="179"/>
      <c r="DX8" s="179"/>
      <c r="DY8" s="217"/>
      <c r="DZ8" s="213"/>
      <c r="EA8" s="209"/>
      <c r="EB8" s="179"/>
      <c r="EC8" s="179"/>
      <c r="ED8" s="179"/>
      <c r="EE8" s="179"/>
      <c r="EF8" s="179"/>
      <c r="EG8" s="179"/>
      <c r="EH8" s="179"/>
      <c r="EI8" s="179"/>
      <c r="EJ8" s="179"/>
      <c r="EK8" s="179"/>
      <c r="EL8" s="179"/>
      <c r="EM8" s="179"/>
      <c r="EN8" s="179"/>
      <c r="EO8" s="179"/>
      <c r="EP8" s="179"/>
      <c r="EQ8" s="179"/>
      <c r="ER8" s="179"/>
      <c r="ES8" s="179"/>
      <c r="ET8" s="179"/>
      <c r="EU8" s="179"/>
      <c r="EV8" s="179"/>
      <c r="EW8" s="179"/>
      <c r="EX8" s="179"/>
      <c r="EY8" s="179"/>
      <c r="EZ8" s="179"/>
      <c r="FA8" s="179"/>
      <c r="FB8" s="179"/>
      <c r="FC8" s="179"/>
      <c r="FD8" s="217"/>
      <c r="FE8" s="213"/>
      <c r="FF8" s="209"/>
      <c r="FG8" s="179"/>
      <c r="FH8" s="179"/>
      <c r="FI8" s="179"/>
      <c r="FJ8" s="179"/>
      <c r="FK8" s="179"/>
      <c r="FL8" s="179"/>
      <c r="FM8" s="179"/>
      <c r="FN8" s="179"/>
      <c r="FO8" s="179"/>
      <c r="FP8" s="179"/>
      <c r="FQ8" s="179"/>
      <c r="FR8" s="179"/>
      <c r="FS8" s="179"/>
      <c r="FT8" s="179"/>
      <c r="FU8" s="179"/>
      <c r="FV8" s="179"/>
      <c r="FW8" s="179"/>
      <c r="FX8" s="179"/>
      <c r="FY8" s="179"/>
      <c r="FZ8" s="179"/>
      <c r="GA8" s="179"/>
      <c r="GB8" s="179"/>
      <c r="GC8" s="179"/>
      <c r="GD8" s="179"/>
      <c r="GE8" s="217"/>
      <c r="GF8" s="217"/>
      <c r="GG8" s="209"/>
      <c r="GH8" s="179"/>
      <c r="GI8" s="217"/>
      <c r="GJ8" s="213"/>
      <c r="GK8" s="209"/>
      <c r="GL8" s="179"/>
      <c r="GM8" s="179"/>
      <c r="GN8" s="179"/>
      <c r="GO8" s="179"/>
      <c r="GP8" s="179"/>
      <c r="GQ8" s="179"/>
      <c r="GR8" s="179"/>
      <c r="GS8" s="179"/>
      <c r="GT8" s="179"/>
      <c r="GU8" s="179"/>
      <c r="GV8" s="179"/>
      <c r="GW8" s="179"/>
      <c r="GX8" s="179"/>
      <c r="GY8" s="179"/>
      <c r="GZ8" s="179"/>
      <c r="HA8" s="179"/>
      <c r="HB8" s="179"/>
      <c r="HC8" s="179"/>
      <c r="HD8" s="179"/>
      <c r="HE8" s="179"/>
      <c r="HF8" s="179"/>
      <c r="HG8" s="179"/>
      <c r="HH8" s="179"/>
      <c r="HI8" s="179"/>
      <c r="HJ8" s="179"/>
      <c r="HK8" s="179"/>
      <c r="HL8" s="179"/>
      <c r="HM8" s="217"/>
      <c r="HN8" s="213"/>
      <c r="HO8" s="209"/>
      <c r="HP8" s="179"/>
      <c r="HQ8" s="179"/>
      <c r="HR8" s="179"/>
      <c r="HS8" s="179"/>
      <c r="HT8" s="179"/>
      <c r="HU8" s="179"/>
      <c r="HV8" s="179"/>
      <c r="HW8" s="179"/>
      <c r="HX8" s="179"/>
      <c r="HY8" s="179"/>
      <c r="HZ8" s="179"/>
      <c r="IA8" s="179"/>
      <c r="IB8" s="179"/>
      <c r="IC8" s="179"/>
      <c r="ID8" s="179"/>
      <c r="IE8" s="179"/>
      <c r="IF8" s="179"/>
      <c r="IG8" s="179"/>
      <c r="IH8" s="179"/>
      <c r="II8" s="179"/>
      <c r="IJ8" s="179"/>
      <c r="IK8" s="179"/>
      <c r="IL8" s="179"/>
      <c r="IM8" s="179"/>
      <c r="IN8" s="179"/>
      <c r="IO8" s="179"/>
      <c r="IP8" s="179"/>
      <c r="IQ8" s="179"/>
      <c r="IR8" s="217"/>
      <c r="IS8" s="213"/>
      <c r="IT8" s="209"/>
      <c r="IU8" s="179"/>
      <c r="IV8" s="179"/>
      <c r="IW8" s="179"/>
      <c r="IX8" s="179"/>
      <c r="IY8" s="179"/>
      <c r="IZ8" s="179"/>
      <c r="JA8" s="179"/>
      <c r="JB8" s="179"/>
      <c r="JC8" s="179"/>
      <c r="JD8" s="179"/>
      <c r="JE8" s="179"/>
      <c r="JF8" s="179"/>
      <c r="JG8" s="179"/>
      <c r="JH8" s="179"/>
      <c r="JI8" s="179"/>
      <c r="JJ8" s="179"/>
      <c r="JK8" s="179"/>
      <c r="JL8" s="179"/>
      <c r="JM8" s="179"/>
      <c r="JN8" s="179"/>
      <c r="JO8" s="179"/>
      <c r="JP8" s="179"/>
      <c r="JQ8" s="179"/>
      <c r="JR8" s="179"/>
      <c r="JS8" s="179"/>
      <c r="JT8" s="179"/>
      <c r="JU8" s="179"/>
      <c r="JV8" s="217"/>
      <c r="JW8" s="213"/>
      <c r="JX8" s="209"/>
      <c r="JY8" s="179"/>
      <c r="JZ8" s="179"/>
      <c r="KA8" s="179"/>
      <c r="KB8" s="179"/>
      <c r="KC8" s="179"/>
      <c r="KD8" s="179"/>
      <c r="KE8" s="179"/>
      <c r="KF8" s="179"/>
      <c r="KG8" s="179"/>
      <c r="KH8" s="179"/>
      <c r="KI8" s="179"/>
      <c r="KJ8" s="179"/>
      <c r="KK8" s="179"/>
      <c r="KL8" s="179"/>
      <c r="KM8" s="179"/>
      <c r="KN8" s="179"/>
      <c r="KO8" s="179"/>
      <c r="KP8" s="179"/>
      <c r="KQ8" s="179"/>
      <c r="KR8" s="179"/>
      <c r="KS8" s="179"/>
      <c r="KT8" s="179"/>
      <c r="KU8" s="179"/>
      <c r="KV8" s="179"/>
      <c r="KW8" s="179"/>
      <c r="KX8" s="179"/>
      <c r="KY8" s="179"/>
      <c r="KZ8" s="179"/>
      <c r="LA8" s="179"/>
    </row>
    <row r="9" spans="1:313">
      <c r="A9" s="176" t="s">
        <v>377</v>
      </c>
      <c r="B9" s="177" t="s">
        <v>378</v>
      </c>
      <c r="C9" s="177" t="s">
        <v>373</v>
      </c>
      <c r="D9" s="178">
        <v>46143</v>
      </c>
      <c r="E9" s="178">
        <v>46203</v>
      </c>
      <c r="F9" s="176" t="s">
        <v>379</v>
      </c>
      <c r="G9" s="204">
        <f t="shared" si="201"/>
        <v>1</v>
      </c>
      <c r="H9" s="213"/>
      <c r="I9" s="20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79"/>
      <c r="AK9" s="179"/>
      <c r="AL9" s="217"/>
      <c r="AM9" s="213"/>
      <c r="AN9" s="209"/>
      <c r="AO9" s="179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BA9" s="179"/>
      <c r="BB9" s="179"/>
      <c r="BC9" s="179"/>
      <c r="BD9" s="179"/>
      <c r="BE9" s="179"/>
      <c r="BF9" s="179"/>
      <c r="BG9" s="179"/>
      <c r="BH9" s="179"/>
      <c r="BI9" s="179"/>
      <c r="BJ9" s="179"/>
      <c r="BK9" s="179"/>
      <c r="BL9" s="179"/>
      <c r="BM9" s="179"/>
      <c r="BN9" s="179"/>
      <c r="BO9" s="179"/>
      <c r="BP9" s="217"/>
      <c r="BQ9" s="213"/>
      <c r="BR9" s="209"/>
      <c r="BS9" s="179"/>
      <c r="BT9" s="179"/>
      <c r="BU9" s="179"/>
      <c r="BV9" s="179"/>
      <c r="BW9" s="179"/>
      <c r="BX9" s="179"/>
      <c r="BY9" s="179"/>
      <c r="BZ9" s="179"/>
      <c r="CA9" s="179"/>
      <c r="CB9" s="179"/>
      <c r="CC9" s="179"/>
      <c r="CD9" s="179"/>
      <c r="CE9" s="179"/>
      <c r="CF9" s="179"/>
      <c r="CG9" s="179"/>
      <c r="CH9" s="179"/>
      <c r="CI9" s="179"/>
      <c r="CJ9" s="179"/>
      <c r="CK9" s="179"/>
      <c r="CL9" s="179"/>
      <c r="CM9" s="179"/>
      <c r="CN9" s="179"/>
      <c r="CO9" s="179"/>
      <c r="CP9" s="179"/>
      <c r="CQ9" s="179"/>
      <c r="CR9" s="179"/>
      <c r="CS9" s="179"/>
      <c r="CT9" s="179"/>
      <c r="CU9" s="217"/>
      <c r="CV9" s="213"/>
      <c r="CW9" s="209"/>
      <c r="CX9" s="179"/>
      <c r="CY9" s="179"/>
      <c r="CZ9" s="179"/>
      <c r="DA9" s="179"/>
      <c r="DB9" s="179"/>
      <c r="DC9" s="179"/>
      <c r="DD9" s="179"/>
      <c r="DE9" s="179"/>
      <c r="DF9" s="179"/>
      <c r="DG9" s="179"/>
      <c r="DH9" s="179"/>
      <c r="DI9" s="179"/>
      <c r="DJ9" s="179"/>
      <c r="DK9" s="179"/>
      <c r="DL9" s="179"/>
      <c r="DM9" s="179"/>
      <c r="DN9" s="179"/>
      <c r="DO9" s="179"/>
      <c r="DP9" s="179"/>
      <c r="DQ9" s="179"/>
      <c r="DR9" s="179"/>
      <c r="DS9" s="179"/>
      <c r="DT9" s="179"/>
      <c r="DU9" s="179"/>
      <c r="DV9" s="179"/>
      <c r="DW9" s="179"/>
      <c r="DX9" s="179"/>
      <c r="DY9" s="217"/>
      <c r="DZ9" s="213"/>
      <c r="EA9" s="209"/>
      <c r="EB9" s="179"/>
      <c r="EC9" s="179"/>
      <c r="ED9" s="179"/>
      <c r="EE9" s="179"/>
      <c r="EF9" s="179"/>
      <c r="EG9" s="179"/>
      <c r="EH9" s="179"/>
      <c r="EI9" s="179"/>
      <c r="EJ9" s="179"/>
      <c r="EK9" s="179"/>
      <c r="EL9" s="179"/>
      <c r="EM9" s="179"/>
      <c r="EN9" s="179"/>
      <c r="EO9" s="179"/>
      <c r="EP9" s="179"/>
      <c r="EQ9" s="179"/>
      <c r="ER9" s="179"/>
      <c r="ES9" s="179"/>
      <c r="ET9" s="179"/>
      <c r="EU9" s="179"/>
      <c r="EV9" s="179"/>
      <c r="EW9" s="179"/>
      <c r="EX9" s="179"/>
      <c r="EY9" s="179"/>
      <c r="EZ9" s="179"/>
      <c r="FA9" s="179"/>
      <c r="FB9" s="179"/>
      <c r="FC9" s="179"/>
      <c r="FD9" s="217"/>
      <c r="FE9" s="213"/>
      <c r="FF9" s="209"/>
      <c r="FG9" s="179"/>
      <c r="FH9" s="179"/>
      <c r="FI9" s="179"/>
      <c r="FJ9" s="179"/>
      <c r="FK9" s="179"/>
      <c r="FL9" s="179"/>
      <c r="FM9" s="179"/>
      <c r="FN9" s="179"/>
      <c r="FO9" s="179"/>
      <c r="FP9" s="179"/>
      <c r="FQ9" s="179"/>
      <c r="FR9" s="179"/>
      <c r="FS9" s="179"/>
      <c r="FT9" s="179"/>
      <c r="FU9" s="179"/>
      <c r="FV9" s="179"/>
      <c r="FW9" s="179"/>
      <c r="FX9" s="179"/>
      <c r="FY9" s="179"/>
      <c r="FZ9" s="179"/>
      <c r="GA9" s="179"/>
      <c r="GB9" s="179"/>
      <c r="GC9" s="179"/>
      <c r="GD9" s="179"/>
      <c r="GE9" s="217"/>
      <c r="GF9" s="217"/>
      <c r="GG9" s="209"/>
      <c r="GH9" s="179"/>
      <c r="GI9" s="217"/>
      <c r="GJ9" s="213"/>
      <c r="GK9" s="209"/>
      <c r="GL9" s="179"/>
      <c r="GM9" s="179"/>
      <c r="GN9" s="179"/>
      <c r="GO9" s="179"/>
      <c r="GP9" s="179"/>
      <c r="GQ9" s="179"/>
      <c r="GR9" s="179"/>
      <c r="GS9" s="179"/>
      <c r="GT9" s="179"/>
      <c r="GU9" s="179"/>
      <c r="GV9" s="179"/>
      <c r="GW9" s="179"/>
      <c r="GX9" s="179"/>
      <c r="GY9" s="179"/>
      <c r="GZ9" s="179"/>
      <c r="HA9" s="179"/>
      <c r="HB9" s="179"/>
      <c r="HC9" s="179"/>
      <c r="HD9" s="179"/>
      <c r="HE9" s="179"/>
      <c r="HF9" s="179"/>
      <c r="HG9" s="179"/>
      <c r="HH9" s="179"/>
      <c r="HI9" s="179"/>
      <c r="HJ9" s="179"/>
      <c r="HK9" s="179"/>
      <c r="HL9" s="179"/>
      <c r="HM9" s="217"/>
      <c r="HN9" s="213"/>
      <c r="HO9" s="209"/>
      <c r="HP9" s="179"/>
      <c r="HQ9" s="179"/>
      <c r="HR9" s="179"/>
      <c r="HS9" s="179"/>
      <c r="HT9" s="179"/>
      <c r="HU9" s="179"/>
      <c r="HV9" s="179"/>
      <c r="HW9" s="179"/>
      <c r="HX9" s="179"/>
      <c r="HY9" s="179"/>
      <c r="HZ9" s="179"/>
      <c r="IA9" s="179"/>
      <c r="IB9" s="179"/>
      <c r="IC9" s="179"/>
      <c r="ID9" s="179"/>
      <c r="IE9" s="179"/>
      <c r="IF9" s="179"/>
      <c r="IG9" s="179"/>
      <c r="IH9" s="179"/>
      <c r="II9" s="179"/>
      <c r="IJ9" s="179"/>
      <c r="IK9" s="179"/>
      <c r="IL9" s="179"/>
      <c r="IM9" s="179"/>
      <c r="IN9" s="179"/>
      <c r="IO9" s="179"/>
      <c r="IP9" s="179"/>
      <c r="IQ9" s="179"/>
      <c r="IR9" s="217"/>
      <c r="IS9" s="213"/>
      <c r="IT9" s="209"/>
      <c r="IU9" s="179"/>
      <c r="IV9" s="179"/>
      <c r="IW9" s="179"/>
      <c r="IX9" s="179"/>
      <c r="IY9" s="179"/>
      <c r="IZ9" s="179"/>
      <c r="JA9" s="179"/>
      <c r="JB9" s="179"/>
      <c r="JC9" s="179"/>
      <c r="JD9" s="179"/>
      <c r="JE9" s="179"/>
      <c r="JF9" s="179"/>
      <c r="JG9" s="179"/>
      <c r="JH9" s="179"/>
      <c r="JI9" s="179"/>
      <c r="JJ9" s="179"/>
      <c r="JK9" s="179"/>
      <c r="JL9" s="179"/>
      <c r="JM9" s="179"/>
      <c r="JN9" s="179"/>
      <c r="JO9" s="179"/>
      <c r="JP9" s="179"/>
      <c r="JQ9" s="179"/>
      <c r="JR9" s="179"/>
      <c r="JS9" s="179"/>
      <c r="JT9" s="179"/>
      <c r="JU9" s="179"/>
      <c r="JV9" s="217"/>
      <c r="JW9" s="213"/>
      <c r="JX9" s="209"/>
      <c r="JY9" s="179"/>
      <c r="JZ9" s="179"/>
      <c r="KA9" s="179"/>
      <c r="KB9" s="179"/>
      <c r="KC9" s="179"/>
      <c r="KD9" s="179"/>
      <c r="KE9" s="179"/>
      <c r="KF9" s="179"/>
      <c r="KG9" s="179"/>
      <c r="KH9" s="179"/>
      <c r="KI9" s="179"/>
      <c r="KJ9" s="179"/>
      <c r="KK9" s="179"/>
      <c r="KL9" s="179"/>
      <c r="KM9" s="179"/>
      <c r="KN9" s="179"/>
      <c r="KO9" s="179"/>
      <c r="KP9" s="179"/>
      <c r="KQ9" s="179"/>
      <c r="KR9" s="179"/>
      <c r="KS9" s="179"/>
      <c r="KT9" s="179"/>
      <c r="KU9" s="179"/>
      <c r="KV9" s="179"/>
      <c r="KW9" s="179"/>
      <c r="KX9" s="179"/>
      <c r="KY9" s="179"/>
      <c r="KZ9" s="179"/>
      <c r="LA9" s="179"/>
    </row>
    <row r="10" spans="1:313">
      <c r="A10" s="176" t="s">
        <v>380</v>
      </c>
      <c r="B10" s="177" t="s">
        <v>381</v>
      </c>
      <c r="C10" s="177" t="s">
        <v>376</v>
      </c>
      <c r="D10" s="178">
        <v>46230</v>
      </c>
      <c r="E10" s="202">
        <v>46295</v>
      </c>
      <c r="F10" s="186" t="s">
        <v>461</v>
      </c>
      <c r="G10" s="205" t="str">
        <f t="shared" si="201"/>
        <v/>
      </c>
      <c r="H10" s="213"/>
      <c r="I10" s="20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217"/>
      <c r="AM10" s="213"/>
      <c r="AN10" s="20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79"/>
      <c r="BF10" s="179"/>
      <c r="BG10" s="179"/>
      <c r="BH10" s="179"/>
      <c r="BI10" s="179"/>
      <c r="BJ10" s="179"/>
      <c r="BK10" s="179"/>
      <c r="BL10" s="179"/>
      <c r="BM10" s="179"/>
      <c r="BN10" s="179"/>
      <c r="BO10" s="179"/>
      <c r="BP10" s="217"/>
      <c r="BQ10" s="213"/>
      <c r="BR10" s="209"/>
      <c r="BS10" s="179"/>
      <c r="BT10" s="179"/>
      <c r="BU10" s="179"/>
      <c r="BV10" s="179"/>
      <c r="BW10" s="179"/>
      <c r="BX10" s="179"/>
      <c r="BY10" s="179"/>
      <c r="BZ10" s="179"/>
      <c r="CA10" s="179"/>
      <c r="CB10" s="179"/>
      <c r="CC10" s="179"/>
      <c r="CD10" s="179"/>
      <c r="CE10" s="179"/>
      <c r="CF10" s="179"/>
      <c r="CG10" s="179"/>
      <c r="CH10" s="179"/>
      <c r="CI10" s="179"/>
      <c r="CJ10" s="179"/>
      <c r="CK10" s="179"/>
      <c r="CL10" s="179"/>
      <c r="CM10" s="179"/>
      <c r="CN10" s="179"/>
      <c r="CO10" s="179"/>
      <c r="CP10" s="179"/>
      <c r="CQ10" s="179"/>
      <c r="CR10" s="179"/>
      <c r="CS10" s="179"/>
      <c r="CT10" s="179"/>
      <c r="CU10" s="217"/>
      <c r="CV10" s="213"/>
      <c r="CW10" s="209"/>
      <c r="CX10" s="179"/>
      <c r="CY10" s="179"/>
      <c r="CZ10" s="179"/>
      <c r="DA10" s="179"/>
      <c r="DB10" s="179"/>
      <c r="DC10" s="179"/>
      <c r="DD10" s="179"/>
      <c r="DE10" s="179"/>
      <c r="DF10" s="179"/>
      <c r="DG10" s="179"/>
      <c r="DH10" s="179"/>
      <c r="DI10" s="179"/>
      <c r="DJ10" s="179"/>
      <c r="DK10" s="179"/>
      <c r="DL10" s="179"/>
      <c r="DM10" s="179"/>
      <c r="DN10" s="179"/>
      <c r="DO10" s="179"/>
      <c r="DP10" s="179"/>
      <c r="DQ10" s="179"/>
      <c r="DR10" s="179"/>
      <c r="DS10" s="179"/>
      <c r="DT10" s="179"/>
      <c r="DU10" s="179"/>
      <c r="DV10" s="179"/>
      <c r="DW10" s="179"/>
      <c r="DX10" s="179"/>
      <c r="DY10" s="217"/>
      <c r="DZ10" s="213"/>
      <c r="EA10" s="209"/>
      <c r="EB10" s="179"/>
      <c r="EC10" s="179"/>
      <c r="ED10" s="179"/>
      <c r="EE10" s="179"/>
      <c r="EF10" s="179"/>
      <c r="EG10" s="179"/>
      <c r="EH10" s="179"/>
      <c r="EI10" s="179"/>
      <c r="EJ10" s="179"/>
      <c r="EK10" s="179"/>
      <c r="EL10" s="179"/>
      <c r="EM10" s="179"/>
      <c r="EN10" s="179"/>
      <c r="EO10" s="179"/>
      <c r="EP10" s="179"/>
      <c r="EQ10" s="179"/>
      <c r="ER10" s="179"/>
      <c r="ES10" s="179"/>
      <c r="ET10" s="179"/>
      <c r="EU10" s="179"/>
      <c r="EV10" s="179"/>
      <c r="EW10" s="179"/>
      <c r="EX10" s="179"/>
      <c r="EY10" s="179"/>
      <c r="EZ10" s="179"/>
      <c r="FA10" s="179"/>
      <c r="FB10" s="179"/>
      <c r="FC10" s="179"/>
      <c r="FD10" s="217"/>
      <c r="FE10" s="213"/>
      <c r="FF10" s="209"/>
      <c r="FG10" s="179"/>
      <c r="FH10" s="179"/>
      <c r="FI10" s="179"/>
      <c r="FJ10" s="179"/>
      <c r="FK10" s="179"/>
      <c r="FL10" s="179"/>
      <c r="FM10" s="179"/>
      <c r="FN10" s="179"/>
      <c r="FO10" s="179"/>
      <c r="FP10" s="179"/>
      <c r="FQ10" s="179"/>
      <c r="FR10" s="179"/>
      <c r="FS10" s="179"/>
      <c r="FT10" s="179"/>
      <c r="FU10" s="179"/>
      <c r="FV10" s="179"/>
      <c r="FW10" s="179"/>
      <c r="FX10" s="179"/>
      <c r="FY10" s="179"/>
      <c r="FZ10" s="179"/>
      <c r="GA10" s="179"/>
      <c r="GB10" s="179"/>
      <c r="GC10" s="179"/>
      <c r="GD10" s="179"/>
      <c r="GE10" s="217"/>
      <c r="GF10" s="217"/>
      <c r="GG10" s="209"/>
      <c r="GH10" s="179"/>
      <c r="GI10" s="217"/>
      <c r="GJ10" s="213"/>
      <c r="GK10" s="209"/>
      <c r="GL10" s="179"/>
      <c r="GM10" s="179"/>
      <c r="GN10" s="179"/>
      <c r="GO10" s="179"/>
      <c r="GP10" s="179"/>
      <c r="GQ10" s="179"/>
      <c r="GR10" s="179"/>
      <c r="GS10" s="179"/>
      <c r="GT10" s="179"/>
      <c r="GU10" s="179"/>
      <c r="GV10" s="179"/>
      <c r="GW10" s="179"/>
      <c r="GX10" s="179"/>
      <c r="GY10" s="179"/>
      <c r="GZ10" s="179"/>
      <c r="HA10" s="179"/>
      <c r="HB10" s="179"/>
      <c r="HC10" s="179"/>
      <c r="HD10" s="179"/>
      <c r="HE10" s="179"/>
      <c r="HF10" s="179"/>
      <c r="HG10" s="179"/>
      <c r="HH10" s="179"/>
      <c r="HI10" s="179"/>
      <c r="HJ10" s="179"/>
      <c r="HK10" s="179"/>
      <c r="HL10" s="179"/>
      <c r="HM10" s="217"/>
      <c r="HN10" s="213"/>
      <c r="HO10" s="209"/>
      <c r="HP10" s="179"/>
      <c r="HQ10" s="179"/>
      <c r="HR10" s="179"/>
      <c r="HS10" s="179"/>
      <c r="HT10" s="179"/>
      <c r="HU10" s="179"/>
      <c r="HV10" s="179"/>
      <c r="HW10" s="179"/>
      <c r="HX10" s="179"/>
      <c r="HY10" s="179"/>
      <c r="HZ10" s="179"/>
      <c r="IA10" s="179"/>
      <c r="IB10" s="179"/>
      <c r="IC10" s="179"/>
      <c r="ID10" s="179"/>
      <c r="IE10" s="179"/>
      <c r="IF10" s="179"/>
      <c r="IG10" s="179"/>
      <c r="IH10" s="179"/>
      <c r="II10" s="179"/>
      <c r="IJ10" s="179"/>
      <c r="IK10" s="179"/>
      <c r="IL10" s="179"/>
      <c r="IM10" s="179"/>
      <c r="IN10" s="179"/>
      <c r="IO10" s="179"/>
      <c r="IP10" s="179"/>
      <c r="IQ10" s="179"/>
      <c r="IR10" s="217"/>
      <c r="IS10" s="213"/>
      <c r="IT10" s="209"/>
      <c r="IU10" s="179"/>
      <c r="IV10" s="179"/>
      <c r="IW10" s="179"/>
      <c r="IX10" s="179"/>
      <c r="IY10" s="179"/>
      <c r="IZ10" s="179"/>
      <c r="JA10" s="179"/>
      <c r="JB10" s="179"/>
      <c r="JC10" s="179"/>
      <c r="JD10" s="179"/>
      <c r="JE10" s="179"/>
      <c r="JF10" s="179"/>
      <c r="JG10" s="179"/>
      <c r="JH10" s="179"/>
      <c r="JI10" s="179"/>
      <c r="JJ10" s="179"/>
      <c r="JK10" s="179"/>
      <c r="JL10" s="179"/>
      <c r="JM10" s="179"/>
      <c r="JN10" s="179"/>
      <c r="JO10" s="179"/>
      <c r="JP10" s="179"/>
      <c r="JQ10" s="179"/>
      <c r="JR10" s="179"/>
      <c r="JS10" s="179"/>
      <c r="JT10" s="179"/>
      <c r="JU10" s="179"/>
      <c r="JV10" s="217"/>
      <c r="JW10" s="213"/>
      <c r="JX10" s="209"/>
      <c r="JY10" s="179"/>
      <c r="JZ10" s="179"/>
      <c r="KA10" s="179"/>
      <c r="KB10" s="179"/>
      <c r="KC10" s="179"/>
      <c r="KD10" s="179"/>
      <c r="KE10" s="179"/>
      <c r="KF10" s="179"/>
      <c r="KG10" s="179"/>
      <c r="KH10" s="179"/>
      <c r="KI10" s="179"/>
      <c r="KJ10" s="179"/>
      <c r="KK10" s="179"/>
      <c r="KL10" s="179"/>
      <c r="KM10" s="179"/>
      <c r="KN10" s="179"/>
      <c r="KO10" s="179"/>
      <c r="KP10" s="179"/>
      <c r="KQ10" s="179"/>
      <c r="KR10" s="179"/>
      <c r="KS10" s="179"/>
      <c r="KT10" s="179"/>
      <c r="KU10" s="179"/>
      <c r="KV10" s="179"/>
      <c r="KW10" s="179"/>
      <c r="KX10" s="179"/>
      <c r="KY10" s="179"/>
      <c r="KZ10" s="179"/>
      <c r="LA10" s="179"/>
    </row>
    <row r="11" spans="1:313">
      <c r="A11" s="176" t="s">
        <v>383</v>
      </c>
      <c r="B11" s="177" t="s">
        <v>384</v>
      </c>
      <c r="C11" s="177" t="s">
        <v>382</v>
      </c>
      <c r="D11" s="178"/>
      <c r="E11" s="178"/>
      <c r="F11" s="176" t="s">
        <v>385</v>
      </c>
      <c r="G11" s="204">
        <f t="shared" si="201"/>
        <v>0</v>
      </c>
      <c r="H11" s="213"/>
      <c r="I11" s="20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217"/>
      <c r="AM11" s="213"/>
      <c r="AN11" s="209"/>
      <c r="AO11" s="179"/>
      <c r="AP11" s="179"/>
      <c r="AQ11" s="179"/>
      <c r="AR11" s="179"/>
      <c r="AS11" s="179"/>
      <c r="AT11" s="179"/>
      <c r="AU11" s="179"/>
      <c r="AV11" s="179"/>
      <c r="AW11" s="179"/>
      <c r="AX11" s="179"/>
      <c r="AY11" s="179"/>
      <c r="AZ11" s="179"/>
      <c r="BA11" s="179"/>
      <c r="BB11" s="179"/>
      <c r="BC11" s="179"/>
      <c r="BD11" s="179"/>
      <c r="BE11" s="179"/>
      <c r="BF11" s="179"/>
      <c r="BG11" s="179"/>
      <c r="BH11" s="179"/>
      <c r="BI11" s="179"/>
      <c r="BJ11" s="179"/>
      <c r="BK11" s="179"/>
      <c r="BL11" s="179"/>
      <c r="BM11" s="179"/>
      <c r="BN11" s="179"/>
      <c r="BO11" s="179"/>
      <c r="BP11" s="217"/>
      <c r="BQ11" s="213"/>
      <c r="BR11" s="209"/>
      <c r="BS11" s="179"/>
      <c r="BT11" s="179"/>
      <c r="BU11" s="179"/>
      <c r="BV11" s="179"/>
      <c r="BW11" s="179"/>
      <c r="BX11" s="179"/>
      <c r="BY11" s="179"/>
      <c r="BZ11" s="179"/>
      <c r="CA11" s="179"/>
      <c r="CB11" s="179"/>
      <c r="CC11" s="179"/>
      <c r="CD11" s="179"/>
      <c r="CE11" s="179"/>
      <c r="CF11" s="179"/>
      <c r="CG11" s="179"/>
      <c r="CH11" s="179"/>
      <c r="CI11" s="179"/>
      <c r="CJ11" s="179"/>
      <c r="CK11" s="179"/>
      <c r="CL11" s="179"/>
      <c r="CM11" s="179"/>
      <c r="CN11" s="179"/>
      <c r="CO11" s="179"/>
      <c r="CP11" s="179"/>
      <c r="CQ11" s="179"/>
      <c r="CR11" s="179"/>
      <c r="CS11" s="179"/>
      <c r="CT11" s="179"/>
      <c r="CU11" s="217"/>
      <c r="CV11" s="213"/>
      <c r="CW11" s="209"/>
      <c r="CX11" s="179"/>
      <c r="CY11" s="179"/>
      <c r="CZ11" s="179"/>
      <c r="DA11" s="179"/>
      <c r="DB11" s="179"/>
      <c r="DC11" s="179"/>
      <c r="DD11" s="179"/>
      <c r="DE11" s="179"/>
      <c r="DF11" s="179"/>
      <c r="DG11" s="179"/>
      <c r="DH11" s="179"/>
      <c r="DI11" s="179"/>
      <c r="DJ11" s="179"/>
      <c r="DK11" s="179"/>
      <c r="DL11" s="179"/>
      <c r="DM11" s="179"/>
      <c r="DN11" s="179"/>
      <c r="DO11" s="179"/>
      <c r="DP11" s="179"/>
      <c r="DQ11" s="179"/>
      <c r="DR11" s="179"/>
      <c r="DS11" s="179"/>
      <c r="DT11" s="179"/>
      <c r="DU11" s="179"/>
      <c r="DV11" s="179"/>
      <c r="DW11" s="179"/>
      <c r="DX11" s="179"/>
      <c r="DY11" s="217"/>
      <c r="DZ11" s="213"/>
      <c r="EA11" s="209"/>
      <c r="EB11" s="179"/>
      <c r="EC11" s="179"/>
      <c r="ED11" s="179"/>
      <c r="EE11" s="179"/>
      <c r="EF11" s="179"/>
      <c r="EG11" s="179"/>
      <c r="EH11" s="179"/>
      <c r="EI11" s="179"/>
      <c r="EJ11" s="179"/>
      <c r="EK11" s="179"/>
      <c r="EL11" s="179"/>
      <c r="EM11" s="179"/>
      <c r="EN11" s="179"/>
      <c r="EO11" s="179"/>
      <c r="EP11" s="179"/>
      <c r="EQ11" s="179"/>
      <c r="ER11" s="179"/>
      <c r="ES11" s="179"/>
      <c r="ET11" s="179"/>
      <c r="EU11" s="179"/>
      <c r="EV11" s="179"/>
      <c r="EW11" s="179"/>
      <c r="EX11" s="179"/>
      <c r="EY11" s="179"/>
      <c r="EZ11" s="179"/>
      <c r="FA11" s="179"/>
      <c r="FB11" s="179"/>
      <c r="FC11" s="179"/>
      <c r="FD11" s="217"/>
      <c r="FE11" s="213"/>
      <c r="FF11" s="209"/>
      <c r="FG11" s="179"/>
      <c r="FH11" s="179"/>
      <c r="FI11" s="179"/>
      <c r="FJ11" s="179"/>
      <c r="FK11" s="179"/>
      <c r="FL11" s="179"/>
      <c r="FM11" s="179"/>
      <c r="FN11" s="179"/>
      <c r="FO11" s="179"/>
      <c r="FP11" s="179"/>
      <c r="FQ11" s="179"/>
      <c r="FR11" s="179"/>
      <c r="FS11" s="179"/>
      <c r="FT11" s="179"/>
      <c r="FU11" s="179"/>
      <c r="FV11" s="179"/>
      <c r="FW11" s="179"/>
      <c r="FX11" s="179"/>
      <c r="FY11" s="179"/>
      <c r="FZ11" s="179"/>
      <c r="GA11" s="179"/>
      <c r="GB11" s="179"/>
      <c r="GC11" s="179"/>
      <c r="GD11" s="179"/>
      <c r="GE11" s="217"/>
      <c r="GF11" s="217"/>
      <c r="GG11" s="209"/>
      <c r="GH11" s="179"/>
      <c r="GI11" s="217"/>
      <c r="GJ11" s="213"/>
      <c r="GK11" s="209"/>
      <c r="GL11" s="179"/>
      <c r="GM11" s="179"/>
      <c r="GN11" s="179"/>
      <c r="GO11" s="179"/>
      <c r="GP11" s="179"/>
      <c r="GQ11" s="179"/>
      <c r="GR11" s="179"/>
      <c r="GS11" s="179"/>
      <c r="GT11" s="179"/>
      <c r="GU11" s="179"/>
      <c r="GV11" s="179"/>
      <c r="GW11" s="179"/>
      <c r="GX11" s="179"/>
      <c r="GY11" s="179"/>
      <c r="GZ11" s="179"/>
      <c r="HA11" s="179"/>
      <c r="HB11" s="179"/>
      <c r="HC11" s="179"/>
      <c r="HD11" s="179"/>
      <c r="HE11" s="179"/>
      <c r="HF11" s="179"/>
      <c r="HG11" s="179"/>
      <c r="HH11" s="179"/>
      <c r="HI11" s="179"/>
      <c r="HJ11" s="179"/>
      <c r="HK11" s="179"/>
      <c r="HL11" s="179"/>
      <c r="HM11" s="217"/>
      <c r="HN11" s="213"/>
      <c r="HO11" s="209"/>
      <c r="HP11" s="179"/>
      <c r="HQ11" s="179"/>
      <c r="HR11" s="179"/>
      <c r="HS11" s="179"/>
      <c r="HT11" s="179"/>
      <c r="HU11" s="179"/>
      <c r="HV11" s="179"/>
      <c r="HW11" s="179"/>
      <c r="HX11" s="179"/>
      <c r="HY11" s="179"/>
      <c r="HZ11" s="179"/>
      <c r="IA11" s="179"/>
      <c r="IB11" s="179"/>
      <c r="IC11" s="179"/>
      <c r="ID11" s="179"/>
      <c r="IE11" s="179"/>
      <c r="IF11" s="179"/>
      <c r="IG11" s="179"/>
      <c r="IH11" s="179"/>
      <c r="II11" s="179"/>
      <c r="IJ11" s="179"/>
      <c r="IK11" s="179"/>
      <c r="IL11" s="179"/>
      <c r="IM11" s="179"/>
      <c r="IN11" s="179"/>
      <c r="IO11" s="179"/>
      <c r="IP11" s="179"/>
      <c r="IQ11" s="179"/>
      <c r="IR11" s="217"/>
      <c r="IS11" s="213"/>
      <c r="IT11" s="209"/>
      <c r="IU11" s="179"/>
      <c r="IV11" s="179"/>
      <c r="IW11" s="179"/>
      <c r="IX11" s="179"/>
      <c r="IY11" s="179"/>
      <c r="IZ11" s="179"/>
      <c r="JA11" s="179"/>
      <c r="JB11" s="179"/>
      <c r="JC11" s="179"/>
      <c r="JD11" s="179"/>
      <c r="JE11" s="179"/>
      <c r="JF11" s="179"/>
      <c r="JG11" s="179"/>
      <c r="JH11" s="179"/>
      <c r="JI11" s="179"/>
      <c r="JJ11" s="179"/>
      <c r="JK11" s="179"/>
      <c r="JL11" s="179"/>
      <c r="JM11" s="179"/>
      <c r="JN11" s="179"/>
      <c r="JO11" s="179"/>
      <c r="JP11" s="179"/>
      <c r="JQ11" s="179"/>
      <c r="JR11" s="179"/>
      <c r="JS11" s="179"/>
      <c r="JT11" s="179"/>
      <c r="JU11" s="179"/>
      <c r="JV11" s="217"/>
      <c r="JW11" s="213"/>
      <c r="JX11" s="209"/>
      <c r="JY11" s="179"/>
      <c r="JZ11" s="179"/>
      <c r="KA11" s="179"/>
      <c r="KB11" s="179"/>
      <c r="KC11" s="179"/>
      <c r="KD11" s="179"/>
      <c r="KE11" s="179"/>
      <c r="KF11" s="179"/>
      <c r="KG11" s="179"/>
      <c r="KH11" s="179"/>
      <c r="KI11" s="179"/>
      <c r="KJ11" s="179"/>
      <c r="KK11" s="179"/>
      <c r="KL11" s="179"/>
      <c r="KM11" s="179"/>
      <c r="KN11" s="179"/>
      <c r="KO11" s="179"/>
      <c r="KP11" s="179"/>
      <c r="KQ11" s="179"/>
      <c r="KR11" s="179"/>
      <c r="KS11" s="179"/>
      <c r="KT11" s="179"/>
      <c r="KU11" s="179"/>
      <c r="KV11" s="179"/>
      <c r="KW11" s="179"/>
      <c r="KX11" s="179"/>
      <c r="KY11" s="179"/>
      <c r="KZ11" s="179"/>
      <c r="LA11" s="179"/>
    </row>
    <row r="12" spans="1:313">
      <c r="A12" s="176" t="s">
        <v>386</v>
      </c>
      <c r="B12" s="177" t="s">
        <v>387</v>
      </c>
      <c r="C12" s="177" t="s">
        <v>382</v>
      </c>
      <c r="D12" s="178"/>
      <c r="E12" s="178"/>
      <c r="F12" s="186" t="s">
        <v>462</v>
      </c>
      <c r="G12" s="205">
        <f t="shared" si="201"/>
        <v>0</v>
      </c>
      <c r="H12" s="213"/>
      <c r="I12" s="20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217"/>
      <c r="AM12" s="213"/>
      <c r="AN12" s="209"/>
      <c r="AO12" s="179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179"/>
      <c r="BG12" s="179"/>
      <c r="BH12" s="179"/>
      <c r="BI12" s="179"/>
      <c r="BJ12" s="179"/>
      <c r="BK12" s="179"/>
      <c r="BL12" s="179"/>
      <c r="BM12" s="179"/>
      <c r="BN12" s="179"/>
      <c r="BO12" s="179"/>
      <c r="BP12" s="217"/>
      <c r="BQ12" s="213"/>
      <c r="BR12" s="209"/>
      <c r="BS12" s="179"/>
      <c r="BT12" s="179"/>
      <c r="BU12" s="179"/>
      <c r="BV12" s="179"/>
      <c r="BW12" s="179"/>
      <c r="BX12" s="179"/>
      <c r="BY12" s="179"/>
      <c r="BZ12" s="179"/>
      <c r="CA12" s="179"/>
      <c r="CB12" s="179"/>
      <c r="CC12" s="179"/>
      <c r="CD12" s="179"/>
      <c r="CE12" s="179"/>
      <c r="CF12" s="179"/>
      <c r="CG12" s="179"/>
      <c r="CH12" s="179"/>
      <c r="CI12" s="179"/>
      <c r="CJ12" s="179"/>
      <c r="CK12" s="179"/>
      <c r="CL12" s="179"/>
      <c r="CM12" s="179"/>
      <c r="CN12" s="179"/>
      <c r="CO12" s="179"/>
      <c r="CP12" s="179"/>
      <c r="CQ12" s="179"/>
      <c r="CR12" s="179"/>
      <c r="CS12" s="179"/>
      <c r="CT12" s="179"/>
      <c r="CU12" s="217"/>
      <c r="CV12" s="213"/>
      <c r="CW12" s="209"/>
      <c r="CX12" s="179"/>
      <c r="CY12" s="179"/>
      <c r="CZ12" s="179"/>
      <c r="DA12" s="179"/>
      <c r="DB12" s="179"/>
      <c r="DC12" s="179"/>
      <c r="DD12" s="179"/>
      <c r="DE12" s="179"/>
      <c r="DF12" s="179"/>
      <c r="DG12" s="179"/>
      <c r="DH12" s="179"/>
      <c r="DI12" s="179"/>
      <c r="DJ12" s="179"/>
      <c r="DK12" s="179"/>
      <c r="DL12" s="179"/>
      <c r="DM12" s="179"/>
      <c r="DN12" s="179"/>
      <c r="DO12" s="179"/>
      <c r="DP12" s="179"/>
      <c r="DQ12" s="179"/>
      <c r="DR12" s="179"/>
      <c r="DS12" s="179"/>
      <c r="DT12" s="179"/>
      <c r="DU12" s="179"/>
      <c r="DV12" s="179"/>
      <c r="DW12" s="179"/>
      <c r="DX12" s="179"/>
      <c r="DY12" s="217"/>
      <c r="DZ12" s="213"/>
      <c r="EA12" s="209"/>
      <c r="EB12" s="179"/>
      <c r="EC12" s="179"/>
      <c r="ED12" s="179"/>
      <c r="EE12" s="179"/>
      <c r="EF12" s="179"/>
      <c r="EG12" s="179"/>
      <c r="EH12" s="179"/>
      <c r="EI12" s="179"/>
      <c r="EJ12" s="179"/>
      <c r="EK12" s="179"/>
      <c r="EL12" s="179"/>
      <c r="EM12" s="179"/>
      <c r="EN12" s="179"/>
      <c r="EO12" s="179"/>
      <c r="EP12" s="179"/>
      <c r="EQ12" s="179"/>
      <c r="ER12" s="179"/>
      <c r="ES12" s="179"/>
      <c r="ET12" s="179"/>
      <c r="EU12" s="179"/>
      <c r="EV12" s="179"/>
      <c r="EW12" s="179"/>
      <c r="EX12" s="179"/>
      <c r="EY12" s="179"/>
      <c r="EZ12" s="179"/>
      <c r="FA12" s="179"/>
      <c r="FB12" s="179"/>
      <c r="FC12" s="179"/>
      <c r="FD12" s="217"/>
      <c r="FE12" s="213"/>
      <c r="FF12" s="209"/>
      <c r="FG12" s="179"/>
      <c r="FH12" s="179"/>
      <c r="FI12" s="179"/>
      <c r="FJ12" s="179"/>
      <c r="FK12" s="179"/>
      <c r="FL12" s="179"/>
      <c r="FM12" s="179"/>
      <c r="FN12" s="179"/>
      <c r="FO12" s="179"/>
      <c r="FP12" s="179"/>
      <c r="FQ12" s="179"/>
      <c r="FR12" s="179"/>
      <c r="FS12" s="179"/>
      <c r="FT12" s="179"/>
      <c r="FU12" s="179"/>
      <c r="FV12" s="179"/>
      <c r="FW12" s="179"/>
      <c r="FX12" s="179"/>
      <c r="FY12" s="179"/>
      <c r="FZ12" s="179"/>
      <c r="GA12" s="179"/>
      <c r="GB12" s="179"/>
      <c r="GC12" s="179"/>
      <c r="GD12" s="179"/>
      <c r="GE12" s="217"/>
      <c r="GF12" s="217"/>
      <c r="GG12" s="209"/>
      <c r="GH12" s="179"/>
      <c r="GI12" s="217"/>
      <c r="GJ12" s="213"/>
      <c r="GK12" s="209"/>
      <c r="GL12" s="179"/>
      <c r="GM12" s="179"/>
      <c r="GN12" s="179"/>
      <c r="GO12" s="179"/>
      <c r="GP12" s="179"/>
      <c r="GQ12" s="179"/>
      <c r="GR12" s="179"/>
      <c r="GS12" s="179"/>
      <c r="GT12" s="179"/>
      <c r="GU12" s="179"/>
      <c r="GV12" s="179"/>
      <c r="GW12" s="179"/>
      <c r="GX12" s="179"/>
      <c r="GY12" s="179"/>
      <c r="GZ12" s="179"/>
      <c r="HA12" s="179"/>
      <c r="HB12" s="179"/>
      <c r="HC12" s="179"/>
      <c r="HD12" s="179"/>
      <c r="HE12" s="179"/>
      <c r="HF12" s="179"/>
      <c r="HG12" s="179"/>
      <c r="HH12" s="179"/>
      <c r="HI12" s="179"/>
      <c r="HJ12" s="179"/>
      <c r="HK12" s="179"/>
      <c r="HL12" s="179"/>
      <c r="HM12" s="217"/>
      <c r="HN12" s="213"/>
      <c r="HO12" s="209"/>
      <c r="HP12" s="179"/>
      <c r="HQ12" s="179"/>
      <c r="HR12" s="179"/>
      <c r="HS12" s="179"/>
      <c r="HT12" s="179"/>
      <c r="HU12" s="179"/>
      <c r="HV12" s="179"/>
      <c r="HW12" s="179"/>
      <c r="HX12" s="179"/>
      <c r="HY12" s="179"/>
      <c r="HZ12" s="179"/>
      <c r="IA12" s="179"/>
      <c r="IB12" s="179"/>
      <c r="IC12" s="179"/>
      <c r="ID12" s="179"/>
      <c r="IE12" s="179"/>
      <c r="IF12" s="179"/>
      <c r="IG12" s="179"/>
      <c r="IH12" s="179"/>
      <c r="II12" s="179"/>
      <c r="IJ12" s="179"/>
      <c r="IK12" s="179"/>
      <c r="IL12" s="179"/>
      <c r="IM12" s="179"/>
      <c r="IN12" s="179"/>
      <c r="IO12" s="179"/>
      <c r="IP12" s="179"/>
      <c r="IQ12" s="179"/>
      <c r="IR12" s="217"/>
      <c r="IS12" s="213"/>
      <c r="IT12" s="209"/>
      <c r="IU12" s="179"/>
      <c r="IV12" s="179"/>
      <c r="IW12" s="179"/>
      <c r="IX12" s="179"/>
      <c r="IY12" s="179"/>
      <c r="IZ12" s="179"/>
      <c r="JA12" s="179"/>
      <c r="JB12" s="179"/>
      <c r="JC12" s="179"/>
      <c r="JD12" s="179"/>
      <c r="JE12" s="179"/>
      <c r="JF12" s="179"/>
      <c r="JG12" s="179"/>
      <c r="JH12" s="179"/>
      <c r="JI12" s="179"/>
      <c r="JJ12" s="179"/>
      <c r="JK12" s="179"/>
      <c r="JL12" s="179"/>
      <c r="JM12" s="179"/>
      <c r="JN12" s="179"/>
      <c r="JO12" s="179"/>
      <c r="JP12" s="179"/>
      <c r="JQ12" s="179"/>
      <c r="JR12" s="179"/>
      <c r="JS12" s="179"/>
      <c r="JT12" s="179"/>
      <c r="JU12" s="179"/>
      <c r="JV12" s="217"/>
      <c r="JW12" s="213"/>
      <c r="JX12" s="209"/>
      <c r="JY12" s="179"/>
      <c r="JZ12" s="179"/>
      <c r="KA12" s="179"/>
      <c r="KB12" s="179"/>
      <c r="KC12" s="179"/>
      <c r="KD12" s="179"/>
      <c r="KE12" s="179"/>
      <c r="KF12" s="179"/>
      <c r="KG12" s="179"/>
      <c r="KH12" s="179"/>
      <c r="KI12" s="179"/>
      <c r="KJ12" s="179"/>
      <c r="KK12" s="179"/>
      <c r="KL12" s="179"/>
      <c r="KM12" s="179"/>
      <c r="KN12" s="179"/>
      <c r="KO12" s="179"/>
      <c r="KP12" s="179"/>
      <c r="KQ12" s="179"/>
      <c r="KR12" s="179"/>
      <c r="KS12" s="179"/>
      <c r="KT12" s="179"/>
      <c r="KU12" s="179"/>
      <c r="KV12" s="179"/>
      <c r="KW12" s="179"/>
      <c r="KX12" s="179"/>
      <c r="KY12" s="179"/>
      <c r="KZ12" s="179"/>
      <c r="LA12" s="179"/>
    </row>
    <row r="13" spans="1:313">
      <c r="EA13" s="200"/>
      <c r="EB13" s="200"/>
      <c r="EC13" s="200"/>
      <c r="ED13" s="200"/>
      <c r="EE13" s="200"/>
      <c r="EF13" s="200"/>
      <c r="EG13" s="200"/>
      <c r="EH13" s="200"/>
      <c r="EI13" s="200"/>
      <c r="EJ13" s="200"/>
      <c r="EK13" s="200"/>
      <c r="EL13" s="200"/>
      <c r="EM13" s="200"/>
      <c r="EN13" s="200"/>
      <c r="EO13" s="200"/>
      <c r="EP13" s="200"/>
      <c r="EQ13" s="200"/>
      <c r="ER13" s="200"/>
      <c r="ES13" s="200"/>
      <c r="ET13" s="200"/>
      <c r="EU13" s="200"/>
      <c r="EV13" s="200"/>
      <c r="EW13" s="200"/>
      <c r="EX13" s="200"/>
      <c r="EY13" s="200"/>
      <c r="EZ13" s="200"/>
      <c r="FA13" s="200"/>
      <c r="FB13" s="200"/>
      <c r="FC13" s="200"/>
      <c r="FD13" s="200"/>
      <c r="FE13" s="200"/>
      <c r="FF13" s="200"/>
      <c r="FG13" s="200"/>
      <c r="FH13" s="200"/>
      <c r="FI13" s="200"/>
      <c r="FJ13" s="200"/>
      <c r="FK13" s="200"/>
      <c r="FL13" s="200"/>
      <c r="FM13" s="200"/>
      <c r="FN13" s="200"/>
      <c r="FO13" s="200"/>
      <c r="FP13" s="200"/>
      <c r="FQ13" s="200"/>
      <c r="FR13" s="200"/>
      <c r="FS13" s="200"/>
      <c r="FT13" s="200"/>
      <c r="FU13" s="200"/>
      <c r="FV13" s="200"/>
      <c r="FW13" s="200"/>
      <c r="FX13" s="200"/>
      <c r="FY13" s="200"/>
      <c r="FZ13" s="200"/>
      <c r="GA13" s="200"/>
      <c r="GB13" s="200"/>
      <c r="GC13" s="200"/>
      <c r="GD13" s="200"/>
      <c r="GE13" s="200"/>
      <c r="GF13" s="200"/>
      <c r="GG13" s="200"/>
      <c r="GH13" s="200"/>
      <c r="GI13" s="200"/>
      <c r="GJ13" s="200"/>
      <c r="GK13" s="200"/>
      <c r="GL13" s="200"/>
      <c r="GM13" s="200"/>
      <c r="GN13" s="200"/>
      <c r="GO13" s="200"/>
      <c r="GP13" s="200"/>
      <c r="GQ13" s="200"/>
      <c r="GR13" s="200"/>
      <c r="GS13" s="200"/>
      <c r="GT13" s="200"/>
      <c r="GU13" s="200"/>
      <c r="GV13" s="200"/>
      <c r="GW13" s="200"/>
      <c r="GX13" s="200"/>
      <c r="GY13" s="200"/>
      <c r="GZ13" s="200"/>
      <c r="HA13" s="200"/>
      <c r="HB13" s="200"/>
      <c r="HC13" s="200"/>
      <c r="HD13" s="200"/>
      <c r="HE13" s="200"/>
      <c r="HF13" s="200"/>
      <c r="HG13" s="200"/>
      <c r="HH13" s="200"/>
      <c r="HI13" s="200"/>
      <c r="HJ13" s="200"/>
      <c r="HK13" s="200"/>
      <c r="HL13" s="200"/>
      <c r="HM13" s="200"/>
      <c r="HN13" s="200"/>
      <c r="HO13" s="200"/>
      <c r="HP13" s="200"/>
      <c r="HQ13" s="200"/>
      <c r="HR13" s="200"/>
      <c r="HS13" s="200"/>
      <c r="HT13" s="200"/>
      <c r="HU13" s="200"/>
      <c r="HV13" s="200"/>
      <c r="HW13" s="200"/>
      <c r="HX13" s="200"/>
      <c r="HY13" s="200"/>
      <c r="HZ13" s="200"/>
      <c r="IA13" s="200"/>
      <c r="IB13" s="200"/>
      <c r="IC13" s="200"/>
      <c r="ID13" s="200"/>
      <c r="IE13" s="200"/>
      <c r="IF13" s="200"/>
      <c r="IG13" s="200"/>
      <c r="IH13" s="200"/>
      <c r="II13" s="200"/>
      <c r="IJ13" s="200"/>
      <c r="IK13" s="200"/>
      <c r="IL13" s="200"/>
      <c r="IM13" s="200"/>
      <c r="IN13" s="200"/>
      <c r="IO13" s="200"/>
      <c r="IP13" s="200"/>
      <c r="IQ13" s="200"/>
      <c r="IR13" s="200"/>
      <c r="IS13" s="203"/>
      <c r="IT13" s="203"/>
      <c r="IU13" s="203"/>
      <c r="IV13" s="203"/>
      <c r="IW13" s="203"/>
      <c r="IX13" s="203"/>
      <c r="IY13" s="203"/>
      <c r="IZ13" s="203"/>
      <c r="JA13" s="203"/>
      <c r="JB13" s="203"/>
      <c r="JC13" s="203"/>
      <c r="JD13" s="203"/>
      <c r="JE13" s="203"/>
      <c r="JF13" s="203"/>
      <c r="JG13" s="203"/>
      <c r="JH13" s="203"/>
      <c r="JI13" s="203"/>
      <c r="JJ13" s="203"/>
      <c r="JK13" s="203"/>
      <c r="JL13" s="203"/>
      <c r="JM13" s="203"/>
      <c r="JN13" s="203"/>
      <c r="JO13" s="203"/>
      <c r="JP13" s="203"/>
      <c r="JQ13" s="203"/>
      <c r="JR13" s="203"/>
      <c r="JS13" s="203"/>
      <c r="JT13" s="203"/>
      <c r="JU13" s="203"/>
      <c r="JV13" s="203"/>
      <c r="JW13" s="203"/>
      <c r="JX13" s="203"/>
      <c r="JY13" s="203"/>
      <c r="JZ13" s="203"/>
      <c r="KA13" s="203"/>
      <c r="KB13" s="203"/>
      <c r="KC13" s="203"/>
      <c r="KD13" s="203"/>
      <c r="KE13" s="203"/>
      <c r="KF13" s="203"/>
      <c r="KG13" s="203"/>
      <c r="KH13" s="203"/>
      <c r="KI13" s="203"/>
      <c r="KJ13" s="203"/>
      <c r="KK13" s="203"/>
      <c r="KL13" s="203"/>
      <c r="KM13" s="203"/>
      <c r="KN13" s="203"/>
      <c r="KO13" s="203"/>
      <c r="KP13" s="203"/>
      <c r="KQ13" s="203"/>
      <c r="KR13" s="203"/>
      <c r="KS13" s="203"/>
      <c r="KT13" s="203"/>
      <c r="KU13" s="203"/>
      <c r="KV13" s="203"/>
      <c r="KW13" s="203"/>
      <c r="KX13" s="203"/>
      <c r="KY13" s="203"/>
      <c r="KZ13" s="203"/>
      <c r="LA13" s="203"/>
    </row>
    <row r="14" spans="1:313">
      <c r="A14" s="180" t="s">
        <v>388</v>
      </c>
      <c r="EA14" s="200"/>
      <c r="EB14" s="200"/>
      <c r="EC14" s="200"/>
      <c r="ED14" s="200"/>
      <c r="EE14" s="200"/>
      <c r="EF14" s="200"/>
      <c r="EG14" s="200"/>
      <c r="EH14" s="200"/>
      <c r="EI14" s="200"/>
      <c r="EJ14" s="200"/>
      <c r="EK14" s="200"/>
      <c r="EL14" s="200"/>
      <c r="EM14" s="200"/>
      <c r="EN14" s="200"/>
      <c r="EO14" s="200"/>
      <c r="EP14" s="200"/>
      <c r="EQ14" s="200"/>
      <c r="ER14" s="200"/>
      <c r="ES14" s="200"/>
      <c r="ET14" s="200"/>
      <c r="EU14" s="200"/>
      <c r="EV14" s="200"/>
      <c r="EW14" s="200"/>
      <c r="EX14" s="200"/>
      <c r="EY14" s="200"/>
      <c r="EZ14" s="200"/>
      <c r="FA14" s="200"/>
      <c r="FB14" s="200"/>
      <c r="FC14" s="200"/>
      <c r="FD14" s="200"/>
      <c r="FE14" s="200"/>
      <c r="FF14" s="200"/>
      <c r="FG14" s="200"/>
      <c r="FH14" s="200"/>
      <c r="FI14" s="200"/>
      <c r="FJ14" s="200"/>
      <c r="FK14" s="200"/>
      <c r="FL14" s="200"/>
      <c r="FM14" s="200"/>
      <c r="FN14" s="200"/>
      <c r="FO14" s="200"/>
      <c r="FP14" s="200"/>
      <c r="FQ14" s="200"/>
      <c r="FR14" s="200"/>
      <c r="FS14" s="200"/>
      <c r="FT14" s="200"/>
      <c r="FU14" s="200"/>
      <c r="FV14" s="200"/>
      <c r="FW14" s="200"/>
      <c r="FX14" s="200"/>
      <c r="FY14" s="200"/>
      <c r="FZ14" s="200"/>
      <c r="GA14" s="200"/>
      <c r="GB14" s="200"/>
      <c r="GC14" s="200"/>
      <c r="GD14" s="200"/>
      <c r="GE14" s="200"/>
      <c r="GF14" s="200"/>
      <c r="GG14" s="200"/>
      <c r="GH14" s="200"/>
      <c r="GI14" s="200"/>
      <c r="GJ14" s="200"/>
      <c r="GK14" s="200"/>
      <c r="GL14" s="200"/>
      <c r="GM14" s="200"/>
      <c r="GN14" s="200"/>
      <c r="GO14" s="200"/>
      <c r="GP14" s="200"/>
      <c r="GQ14" s="200"/>
      <c r="GR14" s="200"/>
      <c r="GS14" s="200"/>
      <c r="GT14" s="200"/>
      <c r="GU14" s="200"/>
      <c r="GV14" s="200"/>
      <c r="GW14" s="200"/>
      <c r="GX14" s="200"/>
      <c r="GY14" s="200"/>
      <c r="GZ14" s="200"/>
      <c r="HA14" s="200"/>
      <c r="HB14" s="200"/>
      <c r="HC14" s="200"/>
      <c r="HD14" s="200"/>
      <c r="HE14" s="200"/>
      <c r="HF14" s="200"/>
      <c r="HG14" s="200"/>
      <c r="HH14" s="200"/>
      <c r="HI14" s="200"/>
      <c r="HJ14" s="200"/>
      <c r="HK14" s="200"/>
      <c r="HL14" s="200"/>
      <c r="HM14" s="200"/>
      <c r="HN14" s="200"/>
      <c r="HO14" s="200"/>
      <c r="HP14" s="200"/>
      <c r="HQ14" s="200"/>
      <c r="HR14" s="200"/>
      <c r="HS14" s="200"/>
      <c r="HT14" s="200"/>
      <c r="HU14" s="200"/>
      <c r="HV14" s="200"/>
      <c r="HW14" s="200"/>
      <c r="HX14" s="200"/>
      <c r="HY14" s="200"/>
      <c r="HZ14" s="200"/>
      <c r="IA14" s="200"/>
      <c r="IB14" s="200"/>
      <c r="IC14" s="200"/>
      <c r="ID14" s="200"/>
      <c r="IE14" s="200"/>
      <c r="IF14" s="200"/>
      <c r="IG14" s="200"/>
      <c r="IH14" s="200"/>
      <c r="II14" s="200"/>
      <c r="IJ14" s="200"/>
      <c r="IK14" s="200"/>
      <c r="IL14" s="200"/>
      <c r="IM14" s="200"/>
      <c r="IN14" s="200"/>
      <c r="IO14" s="200"/>
      <c r="IP14" s="200"/>
      <c r="IQ14" s="200"/>
      <c r="IR14" s="200"/>
      <c r="IS14" s="203"/>
      <c r="IT14" s="203"/>
      <c r="IU14" s="203"/>
      <c r="IV14" s="203"/>
      <c r="IW14" s="203"/>
      <c r="IX14" s="203"/>
      <c r="IY14" s="203"/>
      <c r="IZ14" s="203"/>
      <c r="JA14" s="203"/>
      <c r="JB14" s="203"/>
      <c r="JC14" s="203"/>
      <c r="JD14" s="203"/>
      <c r="JE14" s="203"/>
      <c r="JF14" s="203"/>
      <c r="JG14" s="203"/>
      <c r="JH14" s="203"/>
      <c r="JI14" s="203"/>
      <c r="JJ14" s="203"/>
      <c r="JK14" s="203"/>
      <c r="JL14" s="203"/>
      <c r="JM14" s="203"/>
      <c r="JN14" s="203"/>
      <c r="JO14" s="203"/>
      <c r="JP14" s="203"/>
      <c r="JQ14" s="203"/>
      <c r="JR14" s="203"/>
      <c r="JS14" s="203"/>
      <c r="JT14" s="203"/>
      <c r="JU14" s="203"/>
      <c r="JV14" s="203"/>
      <c r="JW14" s="203"/>
      <c r="JX14" s="203"/>
      <c r="JY14" s="203"/>
      <c r="JZ14" s="203"/>
      <c r="KA14" s="203"/>
      <c r="KB14" s="203"/>
      <c r="KC14" s="203"/>
      <c r="KD14" s="203"/>
      <c r="KE14" s="203"/>
      <c r="KF14" s="203"/>
      <c r="KG14" s="203"/>
      <c r="KH14" s="203"/>
      <c r="KI14" s="203"/>
      <c r="KJ14" s="203"/>
      <c r="KK14" s="203"/>
      <c r="KL14" s="203"/>
      <c r="KM14" s="203"/>
      <c r="KN14" s="203"/>
      <c r="KO14" s="203"/>
      <c r="KP14" s="203"/>
      <c r="KQ14" s="203"/>
      <c r="KR14" s="203"/>
      <c r="KS14" s="203"/>
      <c r="KT14" s="203"/>
      <c r="KU14" s="203"/>
      <c r="KV14" s="203"/>
      <c r="KW14" s="203"/>
      <c r="KX14" s="203"/>
      <c r="KY14" s="203"/>
      <c r="KZ14" s="203"/>
      <c r="LA14" s="203"/>
    </row>
    <row r="15" spans="1:313">
      <c r="A15" s="181"/>
      <c r="B15" s="182" t="s">
        <v>373</v>
      </c>
      <c r="EA15" s="200"/>
      <c r="EB15" s="200"/>
      <c r="EC15" s="200"/>
      <c r="ED15" s="200"/>
      <c r="EE15" s="200"/>
      <c r="EF15" s="200"/>
      <c r="EG15" s="200"/>
      <c r="EH15" s="200"/>
      <c r="EI15" s="200"/>
      <c r="EJ15" s="200"/>
      <c r="EK15" s="200"/>
      <c r="EL15" s="200"/>
      <c r="EM15" s="200"/>
      <c r="EN15" s="200"/>
      <c r="EO15" s="200"/>
      <c r="EP15" s="200"/>
      <c r="EQ15" s="200"/>
      <c r="ER15" s="200"/>
      <c r="ES15" s="200"/>
      <c r="ET15" s="200"/>
      <c r="EU15" s="200"/>
      <c r="EV15" s="200"/>
      <c r="EW15" s="200"/>
      <c r="EX15" s="200"/>
      <c r="EY15" s="200"/>
      <c r="EZ15" s="200"/>
      <c r="FA15" s="200"/>
      <c r="FB15" s="200"/>
      <c r="FC15" s="200"/>
      <c r="FD15" s="200"/>
      <c r="FE15" s="200"/>
      <c r="FF15" s="200"/>
      <c r="FG15" s="200"/>
      <c r="FH15" s="200"/>
      <c r="FI15" s="200"/>
      <c r="FJ15" s="200"/>
      <c r="FK15" s="200"/>
      <c r="FL15" s="200"/>
      <c r="FM15" s="200"/>
      <c r="FN15" s="200"/>
      <c r="FO15" s="200"/>
      <c r="FP15" s="200"/>
      <c r="FQ15" s="200"/>
      <c r="FR15" s="200"/>
      <c r="FS15" s="200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0"/>
      <c r="GE15" s="200"/>
      <c r="GF15" s="200"/>
      <c r="GG15" s="200"/>
      <c r="GH15" s="200"/>
      <c r="GI15" s="200"/>
      <c r="GJ15" s="200"/>
      <c r="GK15" s="200"/>
      <c r="GL15" s="200"/>
      <c r="GM15" s="200"/>
      <c r="GN15" s="200"/>
      <c r="GO15" s="200"/>
      <c r="GP15" s="200"/>
      <c r="GQ15" s="200"/>
      <c r="GR15" s="200"/>
      <c r="GS15" s="200"/>
      <c r="GT15" s="200"/>
      <c r="GU15" s="200"/>
      <c r="GV15" s="200"/>
      <c r="GW15" s="200"/>
      <c r="GX15" s="200"/>
      <c r="GY15" s="200"/>
      <c r="GZ15" s="200"/>
      <c r="HA15" s="200"/>
      <c r="HB15" s="200"/>
      <c r="HC15" s="200"/>
      <c r="HD15" s="200"/>
      <c r="HE15" s="200"/>
      <c r="HF15" s="200"/>
      <c r="HG15" s="200"/>
      <c r="HH15" s="200"/>
      <c r="HI15" s="200"/>
      <c r="HJ15" s="200"/>
      <c r="HK15" s="200"/>
      <c r="HL15" s="200"/>
      <c r="HM15" s="200"/>
      <c r="HN15" s="200"/>
      <c r="HO15" s="200"/>
      <c r="HP15" s="200"/>
      <c r="HQ15" s="200"/>
      <c r="HR15" s="200"/>
      <c r="HS15" s="200"/>
      <c r="HT15" s="200"/>
      <c r="HU15" s="200"/>
      <c r="HV15" s="200"/>
      <c r="HW15" s="200"/>
      <c r="HX15" s="200"/>
      <c r="HY15" s="200"/>
      <c r="HZ15" s="200"/>
      <c r="IA15" s="200"/>
      <c r="IB15" s="200"/>
      <c r="IC15" s="200"/>
      <c r="ID15" s="200"/>
      <c r="IE15" s="200"/>
      <c r="IF15" s="200"/>
      <c r="IG15" s="200"/>
      <c r="IH15" s="200"/>
      <c r="II15" s="200"/>
      <c r="IJ15" s="200"/>
      <c r="IK15" s="200"/>
      <c r="IL15" s="200"/>
      <c r="IM15" s="200"/>
      <c r="IN15" s="200"/>
      <c r="IO15" s="200"/>
      <c r="IP15" s="200"/>
      <c r="IQ15" s="200"/>
      <c r="IR15" s="200"/>
      <c r="IS15" s="203"/>
      <c r="IT15" s="203"/>
      <c r="IU15" s="203"/>
      <c r="IV15" s="203"/>
      <c r="IW15" s="203"/>
      <c r="IX15" s="203"/>
      <c r="IY15" s="203"/>
      <c r="IZ15" s="203"/>
      <c r="JA15" s="203"/>
      <c r="JB15" s="203"/>
      <c r="JC15" s="203"/>
      <c r="JD15" s="203"/>
      <c r="JE15" s="203"/>
      <c r="JF15" s="203"/>
      <c r="JG15" s="203"/>
      <c r="JH15" s="203"/>
      <c r="JI15" s="203"/>
      <c r="JJ15" s="203"/>
      <c r="JK15" s="203"/>
      <c r="JL15" s="203"/>
      <c r="JM15" s="203"/>
      <c r="JN15" s="203"/>
      <c r="JO15" s="203"/>
      <c r="JP15" s="203"/>
      <c r="JQ15" s="203"/>
      <c r="JR15" s="203"/>
      <c r="JS15" s="203"/>
      <c r="JT15" s="203"/>
      <c r="JU15" s="203"/>
      <c r="JV15" s="203"/>
      <c r="JW15" s="203"/>
      <c r="JX15" s="203"/>
      <c r="JY15" s="203"/>
      <c r="JZ15" s="203"/>
      <c r="KA15" s="203"/>
      <c r="KB15" s="203"/>
      <c r="KC15" s="203"/>
      <c r="KD15" s="203"/>
      <c r="KE15" s="203"/>
      <c r="KF15" s="203"/>
      <c r="KG15" s="203"/>
      <c r="KH15" s="203"/>
      <c r="KI15" s="203"/>
      <c r="KJ15" s="203"/>
      <c r="KK15" s="203"/>
      <c r="KL15" s="203"/>
      <c r="KM15" s="203"/>
      <c r="KN15" s="203"/>
      <c r="KO15" s="203"/>
      <c r="KP15" s="203"/>
      <c r="KQ15" s="203"/>
      <c r="KR15" s="203"/>
      <c r="KS15" s="203"/>
      <c r="KT15" s="203"/>
      <c r="KU15" s="203"/>
      <c r="KV15" s="203"/>
      <c r="KW15" s="203"/>
      <c r="KX15" s="203"/>
      <c r="KY15" s="203"/>
      <c r="KZ15" s="203"/>
      <c r="LA15" s="203"/>
    </row>
    <row r="16" spans="1:313">
      <c r="A16" s="183"/>
      <c r="B16" s="182" t="s">
        <v>376</v>
      </c>
      <c r="EA16" s="200"/>
      <c r="EB16" s="200"/>
      <c r="EC16" s="200"/>
      <c r="ED16" s="200"/>
      <c r="EE16" s="200"/>
      <c r="EF16" s="200"/>
      <c r="EG16" s="200"/>
      <c r="EH16" s="200"/>
      <c r="EI16" s="200"/>
      <c r="EJ16" s="200"/>
      <c r="EK16" s="200"/>
      <c r="EL16" s="200"/>
      <c r="EM16" s="200"/>
      <c r="EN16" s="200"/>
      <c r="EO16" s="200"/>
      <c r="EP16" s="200"/>
      <c r="EQ16" s="200"/>
      <c r="ER16" s="200"/>
      <c r="ES16" s="200"/>
      <c r="ET16" s="200"/>
      <c r="EU16" s="200"/>
      <c r="EV16" s="200"/>
      <c r="EW16" s="200"/>
      <c r="EX16" s="200"/>
      <c r="EY16" s="200"/>
      <c r="EZ16" s="200"/>
      <c r="FA16" s="200"/>
      <c r="FB16" s="200"/>
      <c r="FC16" s="200"/>
      <c r="FD16" s="200"/>
      <c r="FE16" s="200"/>
      <c r="FF16" s="200"/>
      <c r="FG16" s="200"/>
      <c r="FH16" s="200"/>
      <c r="FI16" s="200"/>
      <c r="FJ16" s="200"/>
      <c r="FK16" s="200"/>
      <c r="FL16" s="200"/>
      <c r="FM16" s="200"/>
      <c r="FN16" s="200"/>
      <c r="FO16" s="200"/>
      <c r="FP16" s="200"/>
      <c r="FQ16" s="200"/>
      <c r="FR16" s="200"/>
      <c r="FS16" s="200"/>
      <c r="FT16" s="200"/>
      <c r="FU16" s="200"/>
      <c r="FV16" s="200"/>
      <c r="FW16" s="200"/>
      <c r="FX16" s="200"/>
      <c r="FY16" s="200"/>
      <c r="FZ16" s="200"/>
      <c r="GA16" s="200"/>
      <c r="GB16" s="200"/>
      <c r="GC16" s="200"/>
      <c r="GD16" s="200"/>
      <c r="GE16" s="200"/>
      <c r="GF16" s="200"/>
      <c r="GG16" s="200"/>
      <c r="GH16" s="200"/>
      <c r="GI16" s="200"/>
      <c r="GJ16" s="200"/>
      <c r="GK16" s="200"/>
      <c r="GL16" s="200"/>
      <c r="GM16" s="200"/>
      <c r="GN16" s="200"/>
      <c r="GO16" s="200"/>
      <c r="GP16" s="200"/>
      <c r="GQ16" s="200"/>
      <c r="GR16" s="200"/>
      <c r="GS16" s="200"/>
      <c r="GT16" s="200"/>
      <c r="GU16" s="200"/>
      <c r="GV16" s="200"/>
      <c r="GW16" s="200"/>
      <c r="GX16" s="200"/>
      <c r="GY16" s="200"/>
      <c r="GZ16" s="200"/>
      <c r="HA16" s="200"/>
      <c r="HB16" s="200"/>
      <c r="HC16" s="200"/>
      <c r="HD16" s="200"/>
      <c r="HE16" s="200"/>
      <c r="HF16" s="200"/>
      <c r="HG16" s="200"/>
      <c r="HH16" s="200"/>
      <c r="HI16" s="200"/>
      <c r="HJ16" s="200"/>
      <c r="HK16" s="200"/>
      <c r="HL16" s="200"/>
      <c r="HM16" s="200"/>
      <c r="HN16" s="200"/>
      <c r="HO16" s="200"/>
      <c r="HP16" s="200"/>
      <c r="HQ16" s="200"/>
      <c r="HR16" s="200"/>
      <c r="HS16" s="200"/>
      <c r="HT16" s="200"/>
      <c r="HU16" s="200"/>
      <c r="HV16" s="200"/>
      <c r="HW16" s="200"/>
      <c r="HX16" s="200"/>
      <c r="HY16" s="200"/>
      <c r="HZ16" s="200"/>
      <c r="IA16" s="200"/>
      <c r="IB16" s="200"/>
      <c r="IC16" s="200"/>
      <c r="ID16" s="200"/>
      <c r="IE16" s="200"/>
      <c r="IF16" s="200"/>
      <c r="IG16" s="200"/>
      <c r="IH16" s="200"/>
      <c r="II16" s="200"/>
      <c r="IJ16" s="200"/>
      <c r="IK16" s="200"/>
      <c r="IL16" s="200"/>
      <c r="IM16" s="200"/>
      <c r="IN16" s="200"/>
      <c r="IO16" s="200"/>
      <c r="IP16" s="200"/>
      <c r="IQ16" s="200"/>
      <c r="IR16" s="200"/>
      <c r="IS16" s="203"/>
      <c r="IT16" s="203"/>
      <c r="IU16" s="203"/>
      <c r="IV16" s="203"/>
      <c r="IW16" s="203"/>
      <c r="IX16" s="203"/>
      <c r="IY16" s="203"/>
      <c r="IZ16" s="203"/>
      <c r="JA16" s="203"/>
      <c r="JB16" s="203"/>
      <c r="JC16" s="203"/>
      <c r="JD16" s="203"/>
      <c r="JE16" s="203"/>
      <c r="JF16" s="203"/>
      <c r="JG16" s="203"/>
      <c r="JH16" s="203"/>
      <c r="JI16" s="203"/>
      <c r="JJ16" s="203"/>
      <c r="JK16" s="203"/>
      <c r="JL16" s="203"/>
      <c r="JM16" s="203"/>
      <c r="JN16" s="203"/>
      <c r="JO16" s="203"/>
      <c r="JP16" s="203"/>
      <c r="JQ16" s="203"/>
      <c r="JR16" s="203"/>
      <c r="JS16" s="203"/>
      <c r="JT16" s="203"/>
      <c r="JU16" s="203"/>
      <c r="JV16" s="203"/>
      <c r="JW16" s="203"/>
      <c r="JX16" s="203"/>
      <c r="JY16" s="203"/>
      <c r="JZ16" s="203"/>
      <c r="KA16" s="203"/>
      <c r="KB16" s="203"/>
      <c r="KC16" s="203"/>
      <c r="KD16" s="203"/>
      <c r="KE16" s="203"/>
      <c r="KF16" s="203"/>
      <c r="KG16" s="203"/>
      <c r="KH16" s="203"/>
      <c r="KI16" s="203"/>
      <c r="KJ16" s="203"/>
      <c r="KK16" s="203"/>
      <c r="KL16" s="203"/>
      <c r="KM16" s="203"/>
      <c r="KN16" s="203"/>
      <c r="KO16" s="203"/>
      <c r="KP16" s="203"/>
      <c r="KQ16" s="203"/>
      <c r="KR16" s="203"/>
      <c r="KS16" s="203"/>
      <c r="KT16" s="203"/>
      <c r="KU16" s="203"/>
      <c r="KV16" s="203"/>
      <c r="KW16" s="203"/>
      <c r="KX16" s="203"/>
      <c r="KY16" s="203"/>
      <c r="KZ16" s="203"/>
      <c r="LA16" s="203"/>
    </row>
    <row r="17" spans="1:313">
      <c r="A17" s="184"/>
      <c r="B17" s="182" t="s">
        <v>382</v>
      </c>
      <c r="EA17" s="200"/>
      <c r="EB17" s="200"/>
      <c r="EC17" s="200"/>
      <c r="ED17" s="200"/>
      <c r="EE17" s="200"/>
      <c r="EF17" s="200"/>
      <c r="EG17" s="200"/>
      <c r="EH17" s="200"/>
      <c r="EI17" s="200"/>
      <c r="EJ17" s="200"/>
      <c r="EK17" s="200"/>
      <c r="EL17" s="200"/>
      <c r="EM17" s="200"/>
      <c r="EN17" s="200"/>
      <c r="EO17" s="200"/>
      <c r="EP17" s="200"/>
      <c r="EQ17" s="200"/>
      <c r="ER17" s="200"/>
      <c r="ES17" s="200"/>
      <c r="ET17" s="200"/>
      <c r="EU17" s="200"/>
      <c r="EV17" s="200"/>
      <c r="EW17" s="200"/>
      <c r="EX17" s="200"/>
      <c r="EY17" s="200"/>
      <c r="EZ17" s="200"/>
      <c r="FA17" s="200"/>
      <c r="FB17" s="200"/>
      <c r="FC17" s="200"/>
      <c r="FD17" s="200"/>
      <c r="FE17" s="200"/>
      <c r="FF17" s="200"/>
      <c r="FG17" s="200"/>
      <c r="FH17" s="200"/>
      <c r="FI17" s="200"/>
      <c r="FJ17" s="200"/>
      <c r="FK17" s="200"/>
      <c r="FL17" s="200"/>
      <c r="FM17" s="200"/>
      <c r="FN17" s="200"/>
      <c r="FO17" s="200"/>
      <c r="FP17" s="200"/>
      <c r="FQ17" s="200"/>
      <c r="FR17" s="200"/>
      <c r="FS17" s="200"/>
      <c r="FT17" s="200"/>
      <c r="FU17" s="200"/>
      <c r="FV17" s="200"/>
      <c r="FW17" s="200"/>
      <c r="FX17" s="200"/>
      <c r="FY17" s="200"/>
      <c r="FZ17" s="200"/>
      <c r="GA17" s="200"/>
      <c r="GB17" s="200"/>
      <c r="GC17" s="200"/>
      <c r="GD17" s="200"/>
      <c r="GE17" s="200"/>
      <c r="GF17" s="200"/>
      <c r="GG17" s="200"/>
      <c r="GH17" s="200"/>
      <c r="GI17" s="200"/>
      <c r="GJ17" s="200"/>
      <c r="GK17" s="200"/>
      <c r="GL17" s="200"/>
      <c r="GM17" s="200"/>
      <c r="GN17" s="200"/>
      <c r="GO17" s="200"/>
      <c r="GP17" s="200"/>
      <c r="GQ17" s="200"/>
      <c r="GR17" s="200"/>
      <c r="GS17" s="200"/>
      <c r="GT17" s="200"/>
      <c r="GU17" s="200"/>
      <c r="GV17" s="200"/>
      <c r="GW17" s="200"/>
      <c r="GX17" s="200"/>
      <c r="GY17" s="200"/>
      <c r="GZ17" s="200"/>
      <c r="HA17" s="200"/>
      <c r="HB17" s="200"/>
      <c r="HC17" s="200"/>
      <c r="HD17" s="200"/>
      <c r="HE17" s="200"/>
      <c r="HF17" s="200"/>
      <c r="HG17" s="200"/>
      <c r="HH17" s="200"/>
      <c r="HI17" s="200"/>
      <c r="HJ17" s="200"/>
      <c r="HK17" s="200"/>
      <c r="HL17" s="200"/>
      <c r="HM17" s="200"/>
      <c r="HN17" s="200"/>
      <c r="HO17" s="200"/>
      <c r="HP17" s="200"/>
      <c r="HQ17" s="200"/>
      <c r="HR17" s="200"/>
      <c r="HS17" s="200"/>
      <c r="HT17" s="200"/>
      <c r="HU17" s="200"/>
      <c r="HV17" s="200"/>
      <c r="HW17" s="200"/>
      <c r="HX17" s="200"/>
      <c r="HY17" s="200"/>
      <c r="HZ17" s="200"/>
      <c r="IA17" s="200"/>
      <c r="IB17" s="200"/>
      <c r="IC17" s="200"/>
      <c r="ID17" s="200"/>
      <c r="IE17" s="200"/>
      <c r="IF17" s="200"/>
      <c r="IG17" s="200"/>
      <c r="IH17" s="200"/>
      <c r="II17" s="200"/>
      <c r="IJ17" s="200"/>
      <c r="IK17" s="200"/>
      <c r="IL17" s="200"/>
      <c r="IM17" s="200"/>
      <c r="IN17" s="200"/>
      <c r="IO17" s="200"/>
      <c r="IP17" s="200"/>
      <c r="IQ17" s="200"/>
      <c r="IR17" s="200"/>
      <c r="IS17" s="203"/>
      <c r="IT17" s="203"/>
      <c r="IU17" s="203"/>
      <c r="IV17" s="203"/>
      <c r="IW17" s="203"/>
      <c r="IX17" s="203"/>
      <c r="IY17" s="203"/>
      <c r="IZ17" s="203"/>
      <c r="JA17" s="203"/>
      <c r="JB17" s="203"/>
      <c r="JC17" s="203"/>
      <c r="JD17" s="203"/>
      <c r="JE17" s="203"/>
      <c r="JF17" s="203"/>
      <c r="JG17" s="203"/>
      <c r="JH17" s="203"/>
      <c r="JI17" s="203"/>
      <c r="JJ17" s="203"/>
      <c r="JK17" s="203"/>
      <c r="JL17" s="203"/>
      <c r="JM17" s="203"/>
      <c r="JN17" s="203"/>
      <c r="JO17" s="203"/>
      <c r="JP17" s="203"/>
      <c r="JQ17" s="203"/>
      <c r="JR17" s="203"/>
      <c r="JS17" s="203"/>
      <c r="JT17" s="203"/>
      <c r="JU17" s="203"/>
      <c r="JV17" s="203"/>
      <c r="JW17" s="203"/>
      <c r="JX17" s="203"/>
      <c r="JY17" s="203"/>
      <c r="JZ17" s="203"/>
      <c r="KA17" s="203"/>
      <c r="KB17" s="203"/>
      <c r="KC17" s="203"/>
      <c r="KD17" s="203"/>
      <c r="KE17" s="203"/>
      <c r="KF17" s="203"/>
      <c r="KG17" s="203"/>
      <c r="KH17" s="203"/>
      <c r="KI17" s="203"/>
      <c r="KJ17" s="203"/>
      <c r="KK17" s="203"/>
      <c r="KL17" s="203"/>
      <c r="KM17" s="203"/>
      <c r="KN17" s="203"/>
      <c r="KO17" s="203"/>
      <c r="KP17" s="203"/>
      <c r="KQ17" s="203"/>
      <c r="KR17" s="203"/>
      <c r="KS17" s="203"/>
      <c r="KT17" s="203"/>
      <c r="KU17" s="203"/>
      <c r="KV17" s="203"/>
      <c r="KW17" s="203"/>
      <c r="KX17" s="203"/>
      <c r="KY17" s="203"/>
      <c r="KZ17" s="203"/>
      <c r="LA17" s="203"/>
    </row>
  </sheetData>
  <mergeCells count="7">
    <mergeCell ref="G4:G6"/>
    <mergeCell ref="F4:F6"/>
    <mergeCell ref="D4:D6"/>
    <mergeCell ref="A4:A6"/>
    <mergeCell ref="B4:B6"/>
    <mergeCell ref="E4:E6"/>
    <mergeCell ref="C4:C6"/>
  </mergeCells>
  <phoneticPr fontId="23" type="noConversion"/>
  <conditionalFormatting sqref="H7:LA12">
    <cfRule type="expression" dxfId="3" priority="4" stopIfTrue="1">
      <formula>AND($C7="해야 할 일",$D7&lt;&gt;"",H$6&gt;=$D7,H$6&lt;=$E7)</formula>
    </cfRule>
    <cfRule type="expression" dxfId="2" priority="3" stopIfTrue="1">
      <formula>AND($C7="업무 진행중",$D7&lt;&gt;"",H$6&gt;=$D7,H$6&lt;=$E7)</formula>
    </cfRule>
    <cfRule type="expression" dxfId="1" priority="2" stopIfTrue="1">
      <formula>AND($C7="진행 완료",$D7&lt;&gt;"",H$6&gt;=$D7,H$6&lt;=$E7)</formula>
    </cfRule>
    <cfRule type="expression" dxfId="0" priority="6" stopIfTrue="1">
      <formula>WEEKDAY(H$6,2)&gt;5</formula>
    </cfRule>
  </conditionalFormatting>
  <dataValidations count="1">
    <dataValidation type="list" allowBlank="1" showInputMessage="1" showErrorMessage="1" errorTitle="잘못된 상태값" error="목록에 있는 값만 사용할 수 있습니다." promptTitle="상태 선택" prompt="드롭다운에서 선택하세요._x000a_직접 입력하면 막대가 표시되지 않습니다." sqref="C7:C12" xr:uid="{D1AA6A23-D1BE-4D23-AF5E-2EF614572DF5}">
      <formula1>"진행 완료,업무 진행중,해야 할 일"</formula1>
    </dataValidation>
  </dataValidations>
  <pageMargins left="0.75" right="0.75" top="1" bottom="1" header="0.5" footer="0.5"/>
  <pageSetup paperSize="9" scale="1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작업일지</vt:lpstr>
      <vt:lpstr>SW Version </vt:lpstr>
      <vt:lpstr>Overall</vt:lpstr>
      <vt:lpstr>FlowChart</vt:lpstr>
      <vt:lpstr>Device</vt:lpstr>
      <vt:lpstr>Sequence</vt:lpstr>
      <vt:lpstr>IO List</vt:lpstr>
      <vt:lpstr>Motor List</vt:lpstr>
      <vt:lpstr>Pos Teaching</vt:lpstr>
      <vt:lpstr>Gantt</vt:lpstr>
      <vt:lpstr>Gantt!Print_Titles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조진원/연구원/PRI EI Task(jinwon.cho@lge.com)</dc:creator>
  <cp:lastModifiedBy>DOYEON NOH</cp:lastModifiedBy>
  <cp:revision>13</cp:revision>
  <dcterms:created xsi:type="dcterms:W3CDTF">2025-04-10T06:53:02Z</dcterms:created>
  <dcterms:modified xsi:type="dcterms:W3CDTF">2026-08-28T04:36:36Z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0x010100D275D3598332C749BE33BA730925276E</vt:lpwstr>
  </property>
  <property fmtid="{D5CDD505-2E9C-101B-9397-08002B2CF9AE}" pid="4" name="MSIP_Label_cc6ed9fc-fefc-4a0c-a6d6-10cf236c0d4f_ActionId">
    <vt:lpwstr>ba1c46fb-a733-4aa9-bc1b-e82885165fcb</vt:lpwstr>
  </property>
  <property fmtid="{D5CDD505-2E9C-101B-9397-08002B2CF9AE}" pid="5" name="MSIP_Label_cc6ed9fc-fefc-4a0c-a6d6-10cf236c0d4f_ContentBits">
    <vt:lpwstr>1</vt:lpwstr>
  </property>
  <property fmtid="{D5CDD505-2E9C-101B-9397-08002B2CF9AE}" pid="6" name="MSIP_Label_cc6ed9fc-fefc-4a0c-a6d6-10cf236c0d4f_Enabled">
    <vt:lpwstr>true</vt:lpwstr>
  </property>
  <property fmtid="{D5CDD505-2E9C-101B-9397-08002B2CF9AE}" pid="7" name="MSIP_Label_cc6ed9fc-fefc-4a0c-a6d6-10cf236c0d4f_Method">
    <vt:lpwstr>Standard</vt:lpwstr>
  </property>
  <property fmtid="{D5CDD505-2E9C-101B-9397-08002B2CF9AE}" pid="8" name="MSIP_Label_cc6ed9fc-fefc-4a0c-a6d6-10cf236c0d4f_Name">
    <vt:lpwstr>Internal use only</vt:lpwstr>
  </property>
  <property fmtid="{D5CDD505-2E9C-101B-9397-08002B2CF9AE}" pid="9" name="MSIP_Label_cc6ed9fc-fefc-4a0c-a6d6-10cf236c0d4f_SetDate">
    <vt:lpwstr>2025-04-18T05:40:55Z</vt:lpwstr>
  </property>
  <property fmtid="{D5CDD505-2E9C-101B-9397-08002B2CF9AE}" pid="10" name="MSIP_Label_cc6ed9fc-fefc-4a0c-a6d6-10cf236c0d4f_SiteId">
    <vt:lpwstr>5069cde4-642a-45c0-8094-d0c2dec10be3</vt:lpwstr>
  </property>
  <property fmtid="{D5CDD505-2E9C-101B-9397-08002B2CF9AE}" pid="11" name="MSIP_Label_cc6ed9fc-fefc-4a0c-a6d6-10cf236c0d4f_Tag">
    <vt:lpwstr>10, 3, 0, 2</vt:lpwstr>
  </property>
  <property fmtid="{D5CDD505-2E9C-101B-9397-08002B2CF9AE}" pid="12" name="MediaServiceImageTags">
    <vt:lpwstr/>
  </property>
  <property fmtid="{D5CDD505-2E9C-101B-9397-08002B2CF9AE}" pid="13" name="Order">
    <vt:r8>5700</vt:r8>
  </property>
  <property fmtid="{D5CDD505-2E9C-101B-9397-08002B2CF9AE}" pid="14" name="TemplateUrl">
    <vt:lpwstr/>
  </property>
  <property fmtid="{D5CDD505-2E9C-101B-9397-08002B2CF9AE}" pid="15" name="TriggerFlowInfo">
    <vt:lpwstr/>
  </property>
  <property fmtid="{D5CDD505-2E9C-101B-9397-08002B2CF9AE}" pid="16" name="_ExtendedDescription">
    <vt:lpwstr/>
  </property>
  <property fmtid="{D5CDD505-2E9C-101B-9397-08002B2CF9AE}" pid="17" name="xd_ProgID">
    <vt:lpwstr/>
  </property>
  <property fmtid="{D5CDD505-2E9C-101B-9397-08002B2CF9AE}" pid="18" name="xd_Signature">
    <vt:bool>false</vt:bool>
  </property>
</Properties>
</file>